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drawings/drawing2.xml" ContentType="application/vnd.openxmlformats-officedocument.drawing+xml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drawings/drawing3.xml" ContentType="application/vnd.openxmlformats-officedocument.drawing+xml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mi\Desktop\ID 2tr. 2018 Risk Theory\"/>
    </mc:Choice>
  </mc:AlternateContent>
  <bookViews>
    <workbookView xWindow="0" yWindow="0" windowWidth="20490" windowHeight="7905" activeTab="1"/>
  </bookViews>
  <sheets>
    <sheet name="SIMPLE PR" sheetId="1" r:id="rId1"/>
    <sheet name="RiskReturn" sheetId="2" r:id="rId2"/>
    <sheet name="Hedging" sheetId="3" r:id="rId3"/>
    <sheet name="Hedging (2)" sheetId="4" r:id="rId4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8" i="1"/>
  <c r="F9" i="1"/>
  <c r="F8" i="1"/>
  <c r="G7" i="1"/>
  <c r="F7" i="1"/>
  <c r="F6" i="1"/>
  <c r="F5" i="1"/>
  <c r="F4" i="1"/>
  <c r="F3" i="1"/>
  <c r="I6" i="4" l="1"/>
  <c r="I7" i="4" s="1"/>
  <c r="I8" i="4" s="1"/>
  <c r="D6" i="4"/>
  <c r="D20" i="4" s="1"/>
  <c r="I30" i="4" l="1"/>
  <c r="D24" i="4"/>
  <c r="D7" i="4"/>
  <c r="J24" i="3"/>
  <c r="H24" i="3"/>
  <c r="I39" i="3"/>
  <c r="I30" i="3"/>
  <c r="D20" i="3"/>
  <c r="D24" i="3"/>
  <c r="J20" i="3"/>
  <c r="H20" i="3"/>
  <c r="I8" i="3"/>
  <c r="I7" i="3"/>
  <c r="D8" i="3"/>
  <c r="D7" i="3"/>
  <c r="I6" i="3"/>
  <c r="D6" i="3"/>
  <c r="H20" i="4" l="1"/>
  <c r="J20" i="4" s="1"/>
  <c r="H24" i="4"/>
  <c r="J24" i="4" s="1"/>
  <c r="D8" i="4"/>
  <c r="I39" i="4"/>
  <c r="D10" i="2"/>
  <c r="D9" i="2"/>
  <c r="F13" i="1"/>
  <c r="F12" i="1"/>
  <c r="F11" i="1"/>
  <c r="D8" i="2" l="1"/>
</calcChain>
</file>

<file path=xl/sharedStrings.xml><?xml version="1.0" encoding="utf-8"?>
<sst xmlns="http://schemas.openxmlformats.org/spreadsheetml/2006/main" count="121" uniqueCount="71">
  <si>
    <t>CAPITAL</t>
  </si>
  <si>
    <t>PROBABILITY</t>
  </si>
  <si>
    <t>p1</t>
  </si>
  <si>
    <t>p2</t>
  </si>
  <si>
    <t>E(W)=p1*W1+p2*W2</t>
  </si>
  <si>
    <t>DISPERSION</t>
  </si>
  <si>
    <r>
      <t>σ</t>
    </r>
    <r>
      <rPr>
        <vertAlign val="superscript"/>
        <sz val="16"/>
        <color theme="1"/>
        <rFont val="Calibri"/>
        <family val="2"/>
      </rPr>
      <t>2</t>
    </r>
    <r>
      <rPr>
        <sz val="16"/>
        <color theme="1"/>
        <rFont val="Calibri"/>
        <family val="2"/>
      </rPr>
      <t>=p1*(W1-E(W))^2+p2*(W2-E(W))^2</t>
    </r>
  </si>
  <si>
    <t>STANDART DEVIATION</t>
  </si>
  <si>
    <t>σ</t>
  </si>
  <si>
    <t>RISK INVESTMENT</t>
  </si>
  <si>
    <t>σ&gt;E(W)</t>
  </si>
  <si>
    <t>FORMULAS</t>
  </si>
  <si>
    <t>Calculations</t>
  </si>
  <si>
    <t>Coment</t>
  </si>
  <si>
    <t>Calculation</t>
  </si>
  <si>
    <t>Expectation-Dispersion (Mean - Variance)</t>
  </si>
  <si>
    <t>A&gt;B</t>
  </si>
  <si>
    <t>at least one inequality is strictly</t>
  </si>
  <si>
    <t>Welfare A=4</t>
  </si>
  <si>
    <t>Indifference Curve</t>
  </si>
  <si>
    <t xml:space="preserve">Dispersion </t>
  </si>
  <si>
    <t>Standard Deviation</t>
  </si>
  <si>
    <t>R1</t>
  </si>
  <si>
    <t>R2</t>
  </si>
  <si>
    <t xml:space="preserve">R3 </t>
  </si>
  <si>
    <t>50% Tbonds</t>
  </si>
  <si>
    <t>50% Shares Company BC</t>
  </si>
  <si>
    <t>NORMAL Y</t>
  </si>
  <si>
    <t>BAD Y</t>
  </si>
  <si>
    <t>BEAR MARKET</t>
  </si>
  <si>
    <t>BULL MARKET</t>
  </si>
  <si>
    <t>MARKET for BC</t>
  </si>
  <si>
    <t>MARKET for S</t>
  </si>
  <si>
    <t>Company H - Portfolio 1 variant</t>
  </si>
  <si>
    <t>Company H - Portfolio 2 variant</t>
  </si>
  <si>
    <t>Company H - Portfolio 3  variant Hedging</t>
  </si>
  <si>
    <t>100% Shares Company BC</t>
  </si>
  <si>
    <t>50% Shares Company S</t>
  </si>
  <si>
    <t>COVARIATION</t>
  </si>
  <si>
    <t>CORRELATION</t>
  </si>
  <si>
    <t>Probability</t>
  </si>
  <si>
    <t>RR Variant</t>
  </si>
  <si>
    <t>E(r) ofBC</t>
  </si>
  <si>
    <t>E(r) of S</t>
  </si>
  <si>
    <t>PORTFOLIO STANDART DEVIATION</t>
  </si>
  <si>
    <t>Portfolio Average Expected Return</t>
  </si>
  <si>
    <t>Average Expected Return</t>
  </si>
  <si>
    <t xml:space="preserve">             probability of scenario  k</t>
  </si>
  <si>
    <t xml:space="preserve">                     weight (percent) or probability</t>
  </si>
  <si>
    <t>Expected Return= E(r) =(E(W)-W)/W</t>
  </si>
  <si>
    <t>W - Ammount of  Invested Capital</t>
  </si>
  <si>
    <t>W1 -  Ammount of Capital Return 1 Scenario</t>
  </si>
  <si>
    <t>W2 -  Ammount of Capital Return 2 Scenario</t>
  </si>
  <si>
    <t>Expected Profit =E(W)-W</t>
  </si>
  <si>
    <t xml:space="preserve">RISK PREMIUM </t>
  </si>
  <si>
    <t>Low Risk (A=3,4)</t>
  </si>
  <si>
    <t>Medium Risk (A=2)</t>
  </si>
  <si>
    <t>High Risk (A=1) Risk Lover</t>
  </si>
  <si>
    <t xml:space="preserve">Welfare </t>
  </si>
  <si>
    <t>Both inequalities hold and</t>
  </si>
  <si>
    <t>Risk Premium</t>
  </si>
  <si>
    <t>Expected Return</t>
  </si>
  <si>
    <t>Risk Free ALTERNATIVE - TBONDS 5%</t>
  </si>
  <si>
    <t>RISK PREMIUM %</t>
  </si>
  <si>
    <t>100% Risk-Free Assets</t>
  </si>
  <si>
    <t>50%  Risk-Free Assets</t>
  </si>
  <si>
    <t>50% BC Shares</t>
  </si>
  <si>
    <t>E [r]</t>
  </si>
  <si>
    <t>50% S Shares</t>
  </si>
  <si>
    <t>base</t>
  </si>
  <si>
    <t>E(W)=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</si>
</sst>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00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</font>
    <font>
      <vertAlign val="superscript"/>
      <sz val="16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</font>
    <font>
      <sz val="1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5" fillId="2" borderId="0" xfId="0" applyFont="1" applyFill="1"/>
    <xf numFmtId="1" fontId="1" fillId="0" borderId="0" xfId="0" applyNumberFormat="1" applyFont="1"/>
    <xf numFmtId="0" fontId="1" fillId="2" borderId="0" xfId="0" applyFont="1" applyFill="1"/>
    <xf numFmtId="0" fontId="5" fillId="0" borderId="0" xfId="0" applyFont="1" applyAlignment="1">
      <alignment horizontal="center"/>
    </xf>
    <xf numFmtId="0" fontId="7" fillId="2" borderId="0" xfId="0" applyFont="1" applyFill="1"/>
    <xf numFmtId="9" fontId="1" fillId="0" borderId="0" xfId="0" applyNumberFormat="1" applyFont="1"/>
    <xf numFmtId="0" fontId="5" fillId="3" borderId="0" xfId="0" applyFont="1" applyFill="1" applyAlignment="1">
      <alignment horizontal="center"/>
    </xf>
    <xf numFmtId="164" fontId="1" fillId="0" borderId="0" xfId="0" applyNumberFormat="1" applyFont="1"/>
    <xf numFmtId="0" fontId="6" fillId="0" borderId="0" xfId="0" applyFont="1"/>
    <xf numFmtId="0" fontId="1" fillId="4" borderId="0" xfId="0" applyFont="1" applyFill="1"/>
    <xf numFmtId="0" fontId="5" fillId="0" borderId="0" xfId="0" applyFont="1" applyFill="1"/>
    <xf numFmtId="9" fontId="7" fillId="0" borderId="0" xfId="0" applyNumberFormat="1" applyFont="1"/>
    <xf numFmtId="0" fontId="7" fillId="0" borderId="0" xfId="0" applyFont="1" applyFill="1"/>
    <xf numFmtId="165" fontId="7" fillId="0" borderId="0" xfId="0" applyNumberFormat="1" applyFont="1"/>
    <xf numFmtId="164" fontId="7" fillId="0" borderId="0" xfId="0" applyNumberFormat="1" applyFont="1"/>
    <xf numFmtId="164" fontId="8" fillId="2" borderId="0" xfId="0" applyNumberFormat="1" applyFont="1" applyFill="1"/>
    <xf numFmtId="49" fontId="5" fillId="0" borderId="0" xfId="0" applyNumberFormat="1" applyFont="1"/>
    <xf numFmtId="0" fontId="5" fillId="4" borderId="0" xfId="0" applyFont="1" applyFill="1"/>
    <xf numFmtId="0" fontId="9" fillId="2" borderId="0" xfId="0" applyFont="1" applyFill="1"/>
    <xf numFmtId="0" fontId="10" fillId="0" borderId="0" xfId="0" applyFont="1"/>
    <xf numFmtId="1" fontId="10" fillId="2" borderId="0" xfId="0" applyNumberFormat="1" applyFont="1" applyFill="1"/>
    <xf numFmtId="9" fontId="10" fillId="0" borderId="0" xfId="0" applyNumberFormat="1" applyFont="1"/>
    <xf numFmtId="2" fontId="10" fillId="2" borderId="0" xfId="0" applyNumberFormat="1" applyFont="1" applyFill="1"/>
    <xf numFmtId="0" fontId="9" fillId="5" borderId="0" xfId="0" applyFont="1" applyFill="1"/>
    <xf numFmtId="49" fontId="5" fillId="2" borderId="0" xfId="0" applyNumberFormat="1" applyFont="1" applyFill="1"/>
    <xf numFmtId="0" fontId="10" fillId="2" borderId="0" xfId="0" applyNumberFormat="1" applyFont="1" applyFill="1"/>
    <xf numFmtId="166" fontId="1" fillId="0" borderId="0" xfId="0" applyNumberFormat="1" applyFont="1"/>
    <xf numFmtId="165" fontId="1" fillId="0" borderId="0" xfId="0" applyNumberFormat="1" applyFont="1"/>
    <xf numFmtId="164" fontId="5" fillId="0" borderId="0" xfId="0" applyNumberFormat="1" applyFont="1"/>
    <xf numFmtId="164" fontId="1" fillId="2" borderId="0" xfId="0" applyNumberFormat="1" applyFont="1" applyFill="1"/>
    <xf numFmtId="164" fontId="9" fillId="2" borderId="0" xfId="0" applyNumberFormat="1" applyFont="1" applyFill="1"/>
    <xf numFmtId="0" fontId="10" fillId="2" borderId="0" xfId="0" applyFont="1" applyFill="1"/>
    <xf numFmtId="0" fontId="7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0" fontId="1" fillId="0" borderId="0" xfId="0" applyNumberFormat="1" applyFont="1"/>
    <xf numFmtId="10" fontId="9" fillId="2" borderId="0" xfId="0" applyNumberFormat="1" applyFont="1" applyFill="1"/>
    <xf numFmtId="2" fontId="9" fillId="2" borderId="0" xfId="0" applyNumberFormat="1" applyFont="1" applyFill="1"/>
    <xf numFmtId="0" fontId="11" fillId="0" borderId="0" xfId="0" applyFont="1"/>
    <xf numFmtId="0" fontId="12" fillId="0" borderId="0" xfId="0" applyFont="1"/>
    <xf numFmtId="0" fontId="13" fillId="2" borderId="0" xfId="0" applyFont="1" applyFill="1"/>
    <xf numFmtId="0" fontId="11" fillId="0" borderId="0" xfId="0" applyFont="1" applyAlignment="1">
      <alignment horizontal="center"/>
    </xf>
    <xf numFmtId="0" fontId="14" fillId="2" borderId="0" xfId="0" applyFont="1" applyFill="1"/>
    <xf numFmtId="0" fontId="15" fillId="0" borderId="0" xfId="0" applyFont="1"/>
    <xf numFmtId="9" fontId="12" fillId="0" borderId="0" xfId="0" applyNumberFormat="1" applyFont="1"/>
    <xf numFmtId="9" fontId="16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21.emf"/><Relationship Id="rId18" Type="http://schemas.openxmlformats.org/officeDocument/2006/relationships/image" Target="../media/image26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5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10" Type="http://schemas.openxmlformats.org/officeDocument/2006/relationships/image" Target="../media/image18.emf"/><Relationship Id="rId19" Type="http://schemas.openxmlformats.org/officeDocument/2006/relationships/image" Target="../media/image27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21.emf"/><Relationship Id="rId18" Type="http://schemas.openxmlformats.org/officeDocument/2006/relationships/image" Target="../media/image26.emf"/><Relationship Id="rId3" Type="http://schemas.openxmlformats.org/officeDocument/2006/relationships/image" Target="../media/image11.emf"/><Relationship Id="rId7" Type="http://schemas.openxmlformats.org/officeDocument/2006/relationships/image" Target="../media/image15.emf"/><Relationship Id="rId12" Type="http://schemas.openxmlformats.org/officeDocument/2006/relationships/image" Target="../media/image20.emf"/><Relationship Id="rId17" Type="http://schemas.openxmlformats.org/officeDocument/2006/relationships/image" Target="../media/image25.emf"/><Relationship Id="rId2" Type="http://schemas.openxmlformats.org/officeDocument/2006/relationships/image" Target="../media/image10.emf"/><Relationship Id="rId16" Type="http://schemas.openxmlformats.org/officeDocument/2006/relationships/image" Target="../media/image24.emf"/><Relationship Id="rId1" Type="http://schemas.openxmlformats.org/officeDocument/2006/relationships/image" Target="../media/image9.emf"/><Relationship Id="rId6" Type="http://schemas.openxmlformats.org/officeDocument/2006/relationships/image" Target="../media/image14.emf"/><Relationship Id="rId11" Type="http://schemas.openxmlformats.org/officeDocument/2006/relationships/image" Target="../media/image19.emf"/><Relationship Id="rId5" Type="http://schemas.openxmlformats.org/officeDocument/2006/relationships/image" Target="../media/image13.emf"/><Relationship Id="rId15" Type="http://schemas.openxmlformats.org/officeDocument/2006/relationships/image" Target="../media/image23.emf"/><Relationship Id="rId10" Type="http://schemas.openxmlformats.org/officeDocument/2006/relationships/image" Target="../media/image18.emf"/><Relationship Id="rId19" Type="http://schemas.openxmlformats.org/officeDocument/2006/relationships/image" Target="../media/image27.emf"/><Relationship Id="rId4" Type="http://schemas.openxmlformats.org/officeDocument/2006/relationships/image" Target="../media/image12.emf"/><Relationship Id="rId9" Type="http://schemas.openxmlformats.org/officeDocument/2006/relationships/image" Target="../media/image17.emf"/><Relationship Id="rId14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571500</xdr:colOff>
          <xdr:row>2</xdr:row>
          <xdr:rowOff>142875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352425</xdr:colOff>
          <xdr:row>7</xdr:row>
          <xdr:rowOff>238125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352425</xdr:colOff>
          <xdr:row>9</xdr:row>
          <xdr:rowOff>238125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952500</xdr:colOff>
          <xdr:row>13</xdr:row>
          <xdr:rowOff>238125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533400</xdr:colOff>
          <xdr:row>14</xdr:row>
          <xdr:rowOff>238125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438150</xdr:colOff>
          <xdr:row>16</xdr:row>
          <xdr:rowOff>266700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3533775</xdr:colOff>
          <xdr:row>3</xdr:row>
          <xdr:rowOff>0</xdr:rowOff>
        </xdr:from>
        <xdr:to>
          <xdr:col>2</xdr:col>
          <xdr:colOff>590550</xdr:colOff>
          <xdr:row>4</xdr:row>
          <xdr:rowOff>142875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3533775</xdr:colOff>
          <xdr:row>5</xdr:row>
          <xdr:rowOff>0</xdr:rowOff>
        </xdr:from>
        <xdr:to>
          <xdr:col>2</xdr:col>
          <xdr:colOff>552450</xdr:colOff>
          <xdr:row>6</xdr:row>
          <xdr:rowOff>190500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38100</xdr:rowOff>
        </xdr:from>
        <xdr:to>
          <xdr:col>1</xdr:col>
          <xdr:colOff>1857375</xdr:colOff>
          <xdr:row>5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409575</xdr:colOff>
          <xdr:row>12</xdr:row>
          <xdr:rowOff>228600</xdr:rowOff>
        </xdr:from>
        <xdr:to>
          <xdr:col>9</xdr:col>
          <xdr:colOff>695325</xdr:colOff>
          <xdr:row>13</xdr:row>
          <xdr:rowOff>209550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12</xdr:row>
          <xdr:rowOff>219075</xdr:rowOff>
        </xdr:from>
        <xdr:to>
          <xdr:col>7</xdr:col>
          <xdr:colOff>457200</xdr:colOff>
          <xdr:row>13</xdr:row>
          <xdr:rowOff>219075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3200400</xdr:colOff>
          <xdr:row>36</xdr:row>
          <xdr:rowOff>95250</xdr:rowOff>
        </xdr:from>
        <xdr:to>
          <xdr:col>2</xdr:col>
          <xdr:colOff>552450</xdr:colOff>
          <xdr:row>38</xdr:row>
          <xdr:rowOff>95250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238125</xdr:rowOff>
        </xdr:from>
        <xdr:to>
          <xdr:col>4</xdr:col>
          <xdr:colOff>676275</xdr:colOff>
          <xdr:row>30</xdr:row>
          <xdr:rowOff>104775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3209925</xdr:colOff>
          <xdr:row>39</xdr:row>
          <xdr:rowOff>200025</xdr:rowOff>
        </xdr:from>
        <xdr:to>
          <xdr:col>1</xdr:col>
          <xdr:colOff>1809750</xdr:colOff>
          <xdr:row>42</xdr:row>
          <xdr:rowOff>28575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3219450</xdr:colOff>
          <xdr:row>0</xdr:row>
          <xdr:rowOff>238125</xdr:rowOff>
        </xdr:from>
        <xdr:to>
          <xdr:col>1</xdr:col>
          <xdr:colOff>1781175</xdr:colOff>
          <xdr:row>2</xdr:row>
          <xdr:rowOff>219075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247650</xdr:colOff>
          <xdr:row>4</xdr:row>
          <xdr:rowOff>57150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190500</xdr:rowOff>
        </xdr:from>
        <xdr:to>
          <xdr:col>2</xdr:col>
          <xdr:colOff>47625</xdr:colOff>
          <xdr:row>10</xdr:row>
          <xdr:rowOff>190500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409575</xdr:colOff>
          <xdr:row>15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809625</xdr:colOff>
          <xdr:row>1</xdr:row>
          <xdr:rowOff>66675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3200400</xdr:colOff>
          <xdr:row>10</xdr:row>
          <xdr:rowOff>190500</xdr:rowOff>
        </xdr:from>
        <xdr:to>
          <xdr:col>2</xdr:col>
          <xdr:colOff>28575</xdr:colOff>
          <xdr:row>12</xdr:row>
          <xdr:rowOff>200025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66675</xdr:rowOff>
        </xdr:from>
        <xdr:to>
          <xdr:col>1</xdr:col>
          <xdr:colOff>914400</xdr:colOff>
          <xdr:row>14</xdr:row>
          <xdr:rowOff>209550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1162050</xdr:colOff>
          <xdr:row>5</xdr:row>
          <xdr:rowOff>209550</xdr:rowOff>
        </xdr:from>
        <xdr:to>
          <xdr:col>1</xdr:col>
          <xdr:colOff>1476375</xdr:colOff>
          <xdr:row>7</xdr:row>
          <xdr:rowOff>28575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1162050</xdr:colOff>
          <xdr:row>7</xdr:row>
          <xdr:rowOff>57150</xdr:rowOff>
        </xdr:from>
        <xdr:to>
          <xdr:col>1</xdr:col>
          <xdr:colOff>1457325</xdr:colOff>
          <xdr:row>8</xdr:row>
          <xdr:rowOff>114300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</xdr:row>
          <xdr:rowOff>38100</xdr:rowOff>
        </xdr:from>
        <xdr:to>
          <xdr:col>1</xdr:col>
          <xdr:colOff>1857375</xdr:colOff>
          <xdr:row>5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409575</xdr:colOff>
          <xdr:row>12</xdr:row>
          <xdr:rowOff>228600</xdr:rowOff>
        </xdr:from>
        <xdr:to>
          <xdr:col>9</xdr:col>
          <xdr:colOff>695325</xdr:colOff>
          <xdr:row>13</xdr:row>
          <xdr:rowOff>209550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12</xdr:row>
          <xdr:rowOff>219075</xdr:rowOff>
        </xdr:from>
        <xdr:to>
          <xdr:col>7</xdr:col>
          <xdr:colOff>457200</xdr:colOff>
          <xdr:row>13</xdr:row>
          <xdr:rowOff>219075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3200400</xdr:colOff>
          <xdr:row>36</xdr:row>
          <xdr:rowOff>95250</xdr:rowOff>
        </xdr:from>
        <xdr:to>
          <xdr:col>2</xdr:col>
          <xdr:colOff>552450</xdr:colOff>
          <xdr:row>38</xdr:row>
          <xdr:rowOff>95250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238125</xdr:rowOff>
        </xdr:from>
        <xdr:to>
          <xdr:col>4</xdr:col>
          <xdr:colOff>676275</xdr:colOff>
          <xdr:row>30</xdr:row>
          <xdr:rowOff>104775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3209925</xdr:colOff>
          <xdr:row>39</xdr:row>
          <xdr:rowOff>200025</xdr:rowOff>
        </xdr:from>
        <xdr:to>
          <xdr:col>1</xdr:col>
          <xdr:colOff>1809750</xdr:colOff>
          <xdr:row>42</xdr:row>
          <xdr:rowOff>28575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3219450</xdr:colOff>
          <xdr:row>1</xdr:row>
          <xdr:rowOff>238125</xdr:rowOff>
        </xdr:from>
        <xdr:to>
          <xdr:col>1</xdr:col>
          <xdr:colOff>1781175</xdr:colOff>
          <xdr:row>2</xdr:row>
          <xdr:rowOff>219075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247650</xdr:colOff>
          <xdr:row>4</xdr:row>
          <xdr:rowOff>57150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8</xdr:row>
          <xdr:rowOff>190500</xdr:rowOff>
        </xdr:from>
        <xdr:to>
          <xdr:col>2</xdr:col>
          <xdr:colOff>47625</xdr:colOff>
          <xdr:row>10</xdr:row>
          <xdr:rowOff>190500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409575</xdr:colOff>
          <xdr:row>15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809625</xdr:colOff>
          <xdr:row>1</xdr:row>
          <xdr:rowOff>66675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0</xdr:col>
          <xdr:colOff>1066800</xdr:colOff>
          <xdr:row>13</xdr:row>
          <xdr:rowOff>76200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3200400</xdr:colOff>
          <xdr:row>10</xdr:row>
          <xdr:rowOff>190500</xdr:rowOff>
        </xdr:from>
        <xdr:to>
          <xdr:col>2</xdr:col>
          <xdr:colOff>28575</xdr:colOff>
          <xdr:row>12</xdr:row>
          <xdr:rowOff>200025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13</xdr:row>
          <xdr:rowOff>66675</xdr:rowOff>
        </xdr:from>
        <xdr:to>
          <xdr:col>1</xdr:col>
          <xdr:colOff>914400</xdr:colOff>
          <xdr:row>14</xdr:row>
          <xdr:rowOff>209550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1162050</xdr:colOff>
          <xdr:row>5</xdr:row>
          <xdr:rowOff>209550</xdr:rowOff>
        </xdr:from>
        <xdr:to>
          <xdr:col>1</xdr:col>
          <xdr:colOff>1476375</xdr:colOff>
          <xdr:row>7</xdr:row>
          <xdr:rowOff>28575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1162050</xdr:colOff>
          <xdr:row>7</xdr:row>
          <xdr:rowOff>57150</xdr:rowOff>
        </xdr:from>
        <xdr:to>
          <xdr:col>1</xdr:col>
          <xdr:colOff>1457325</xdr:colOff>
          <xdr:row>8</xdr:row>
          <xdr:rowOff>114300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oleObject" Target="../embeddings/oleObject16.bin"/><Relationship Id="rId26" Type="http://schemas.openxmlformats.org/officeDocument/2006/relationships/oleObject" Target="../embeddings/oleObject20.bin"/><Relationship Id="rId39" Type="http://schemas.openxmlformats.org/officeDocument/2006/relationships/image" Target="../media/image26.emf"/><Relationship Id="rId21" Type="http://schemas.openxmlformats.org/officeDocument/2006/relationships/image" Target="../media/image17.emf"/><Relationship Id="rId34" Type="http://schemas.openxmlformats.org/officeDocument/2006/relationships/oleObject" Target="../embeddings/oleObject24.bin"/><Relationship Id="rId7" Type="http://schemas.openxmlformats.org/officeDocument/2006/relationships/image" Target="../media/image10.emf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5.bin"/><Relationship Id="rId20" Type="http://schemas.openxmlformats.org/officeDocument/2006/relationships/oleObject" Target="../embeddings/oleObject17.bin"/><Relationship Id="rId29" Type="http://schemas.openxmlformats.org/officeDocument/2006/relationships/image" Target="../media/image21.emf"/><Relationship Id="rId41" Type="http://schemas.openxmlformats.org/officeDocument/2006/relationships/image" Target="../media/image27.emf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10.bin"/><Relationship Id="rId11" Type="http://schemas.openxmlformats.org/officeDocument/2006/relationships/image" Target="../media/image12.emf"/><Relationship Id="rId24" Type="http://schemas.openxmlformats.org/officeDocument/2006/relationships/oleObject" Target="../embeddings/oleObject19.bin"/><Relationship Id="rId32" Type="http://schemas.openxmlformats.org/officeDocument/2006/relationships/oleObject" Target="../embeddings/oleObject23.bin"/><Relationship Id="rId37" Type="http://schemas.openxmlformats.org/officeDocument/2006/relationships/image" Target="../media/image25.emf"/><Relationship Id="rId40" Type="http://schemas.openxmlformats.org/officeDocument/2006/relationships/oleObject" Target="../embeddings/oleObject27.bin"/><Relationship Id="rId5" Type="http://schemas.openxmlformats.org/officeDocument/2006/relationships/image" Target="../media/image9.emf"/><Relationship Id="rId15" Type="http://schemas.openxmlformats.org/officeDocument/2006/relationships/image" Target="../media/image14.emf"/><Relationship Id="rId23" Type="http://schemas.openxmlformats.org/officeDocument/2006/relationships/image" Target="../media/image18.emf"/><Relationship Id="rId28" Type="http://schemas.openxmlformats.org/officeDocument/2006/relationships/oleObject" Target="../embeddings/oleObject21.bin"/><Relationship Id="rId36" Type="http://schemas.openxmlformats.org/officeDocument/2006/relationships/oleObject" Target="../embeddings/oleObject25.bin"/><Relationship Id="rId10" Type="http://schemas.openxmlformats.org/officeDocument/2006/relationships/oleObject" Target="../embeddings/oleObject12.bin"/><Relationship Id="rId19" Type="http://schemas.openxmlformats.org/officeDocument/2006/relationships/image" Target="../media/image16.emf"/><Relationship Id="rId31" Type="http://schemas.openxmlformats.org/officeDocument/2006/relationships/image" Target="../media/image22.emf"/><Relationship Id="rId4" Type="http://schemas.openxmlformats.org/officeDocument/2006/relationships/oleObject" Target="../embeddings/oleObject9.bin"/><Relationship Id="rId9" Type="http://schemas.openxmlformats.org/officeDocument/2006/relationships/image" Target="../media/image11.emf"/><Relationship Id="rId14" Type="http://schemas.openxmlformats.org/officeDocument/2006/relationships/oleObject" Target="../embeddings/oleObject14.bin"/><Relationship Id="rId22" Type="http://schemas.openxmlformats.org/officeDocument/2006/relationships/oleObject" Target="../embeddings/oleObject18.bin"/><Relationship Id="rId27" Type="http://schemas.openxmlformats.org/officeDocument/2006/relationships/image" Target="../media/image20.emf"/><Relationship Id="rId30" Type="http://schemas.openxmlformats.org/officeDocument/2006/relationships/oleObject" Target="../embeddings/oleObject22.bin"/><Relationship Id="rId35" Type="http://schemas.openxmlformats.org/officeDocument/2006/relationships/image" Target="../media/image24.emf"/><Relationship Id="rId8" Type="http://schemas.openxmlformats.org/officeDocument/2006/relationships/oleObject" Target="../embeddings/oleObject11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3.bin"/><Relationship Id="rId17" Type="http://schemas.openxmlformats.org/officeDocument/2006/relationships/image" Target="../media/image15.emf"/><Relationship Id="rId25" Type="http://schemas.openxmlformats.org/officeDocument/2006/relationships/image" Target="../media/image19.emf"/><Relationship Id="rId33" Type="http://schemas.openxmlformats.org/officeDocument/2006/relationships/image" Target="../media/image23.emf"/><Relationship Id="rId38" Type="http://schemas.openxmlformats.org/officeDocument/2006/relationships/oleObject" Target="../embeddings/oleObject26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emf"/><Relationship Id="rId18" Type="http://schemas.openxmlformats.org/officeDocument/2006/relationships/oleObject" Target="../embeddings/oleObject35.bin"/><Relationship Id="rId26" Type="http://schemas.openxmlformats.org/officeDocument/2006/relationships/oleObject" Target="../embeddings/oleObject39.bin"/><Relationship Id="rId39" Type="http://schemas.openxmlformats.org/officeDocument/2006/relationships/image" Target="../media/image26.emf"/><Relationship Id="rId21" Type="http://schemas.openxmlformats.org/officeDocument/2006/relationships/image" Target="../media/image17.emf"/><Relationship Id="rId34" Type="http://schemas.openxmlformats.org/officeDocument/2006/relationships/oleObject" Target="../embeddings/oleObject43.bin"/><Relationship Id="rId7" Type="http://schemas.openxmlformats.org/officeDocument/2006/relationships/image" Target="../media/image10.emf"/><Relationship Id="rId2" Type="http://schemas.openxmlformats.org/officeDocument/2006/relationships/drawing" Target="../drawings/drawing3.xml"/><Relationship Id="rId16" Type="http://schemas.openxmlformats.org/officeDocument/2006/relationships/oleObject" Target="../embeddings/oleObject34.bin"/><Relationship Id="rId20" Type="http://schemas.openxmlformats.org/officeDocument/2006/relationships/oleObject" Target="../embeddings/oleObject36.bin"/><Relationship Id="rId29" Type="http://schemas.openxmlformats.org/officeDocument/2006/relationships/image" Target="../media/image21.emf"/><Relationship Id="rId41" Type="http://schemas.openxmlformats.org/officeDocument/2006/relationships/image" Target="../media/image27.emf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9.bin"/><Relationship Id="rId11" Type="http://schemas.openxmlformats.org/officeDocument/2006/relationships/image" Target="../media/image12.emf"/><Relationship Id="rId24" Type="http://schemas.openxmlformats.org/officeDocument/2006/relationships/oleObject" Target="../embeddings/oleObject38.bin"/><Relationship Id="rId32" Type="http://schemas.openxmlformats.org/officeDocument/2006/relationships/oleObject" Target="../embeddings/oleObject42.bin"/><Relationship Id="rId37" Type="http://schemas.openxmlformats.org/officeDocument/2006/relationships/image" Target="../media/image25.emf"/><Relationship Id="rId40" Type="http://schemas.openxmlformats.org/officeDocument/2006/relationships/oleObject" Target="../embeddings/oleObject46.bin"/><Relationship Id="rId5" Type="http://schemas.openxmlformats.org/officeDocument/2006/relationships/image" Target="../media/image9.emf"/><Relationship Id="rId15" Type="http://schemas.openxmlformats.org/officeDocument/2006/relationships/image" Target="../media/image14.emf"/><Relationship Id="rId23" Type="http://schemas.openxmlformats.org/officeDocument/2006/relationships/image" Target="../media/image18.emf"/><Relationship Id="rId28" Type="http://schemas.openxmlformats.org/officeDocument/2006/relationships/oleObject" Target="../embeddings/oleObject40.bin"/><Relationship Id="rId36" Type="http://schemas.openxmlformats.org/officeDocument/2006/relationships/oleObject" Target="../embeddings/oleObject44.bin"/><Relationship Id="rId10" Type="http://schemas.openxmlformats.org/officeDocument/2006/relationships/oleObject" Target="../embeddings/oleObject31.bin"/><Relationship Id="rId19" Type="http://schemas.openxmlformats.org/officeDocument/2006/relationships/image" Target="../media/image16.emf"/><Relationship Id="rId31" Type="http://schemas.openxmlformats.org/officeDocument/2006/relationships/image" Target="../media/image22.emf"/><Relationship Id="rId4" Type="http://schemas.openxmlformats.org/officeDocument/2006/relationships/oleObject" Target="../embeddings/oleObject28.bin"/><Relationship Id="rId9" Type="http://schemas.openxmlformats.org/officeDocument/2006/relationships/image" Target="../media/image11.emf"/><Relationship Id="rId14" Type="http://schemas.openxmlformats.org/officeDocument/2006/relationships/oleObject" Target="../embeddings/oleObject33.bin"/><Relationship Id="rId22" Type="http://schemas.openxmlformats.org/officeDocument/2006/relationships/oleObject" Target="../embeddings/oleObject37.bin"/><Relationship Id="rId27" Type="http://schemas.openxmlformats.org/officeDocument/2006/relationships/image" Target="../media/image20.emf"/><Relationship Id="rId30" Type="http://schemas.openxmlformats.org/officeDocument/2006/relationships/oleObject" Target="../embeddings/oleObject41.bin"/><Relationship Id="rId35" Type="http://schemas.openxmlformats.org/officeDocument/2006/relationships/image" Target="../media/image24.emf"/><Relationship Id="rId8" Type="http://schemas.openxmlformats.org/officeDocument/2006/relationships/oleObject" Target="../embeddings/oleObject30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32.bin"/><Relationship Id="rId17" Type="http://schemas.openxmlformats.org/officeDocument/2006/relationships/image" Target="../media/image15.emf"/><Relationship Id="rId25" Type="http://schemas.openxmlformats.org/officeDocument/2006/relationships/image" Target="../media/image19.emf"/><Relationship Id="rId33" Type="http://schemas.openxmlformats.org/officeDocument/2006/relationships/image" Target="../media/image23.emf"/><Relationship Id="rId38" Type="http://schemas.openxmlformats.org/officeDocument/2006/relationships/oleObject" Target="../embeddings/oleObject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F7" sqref="F7"/>
    </sheetView>
  </sheetViews>
  <sheetFormatPr defaultRowHeight="18.75" x14ac:dyDescent="0.3"/>
  <cols>
    <col min="1" max="1" width="51" style="4" customWidth="1"/>
    <col min="2" max="2" width="14.140625" style="1" customWidth="1"/>
    <col min="3" max="3" width="18.140625" style="1" customWidth="1"/>
    <col min="4" max="5" width="9.140625" style="1"/>
    <col min="6" max="6" width="22.85546875" style="1" customWidth="1"/>
    <col min="7" max="7" width="16.85546875" style="1" customWidth="1"/>
    <col min="8" max="8" width="13" style="1" customWidth="1"/>
    <col min="9" max="16384" width="9.140625" style="1"/>
  </cols>
  <sheetData>
    <row r="1" spans="1:8" x14ac:dyDescent="0.3">
      <c r="B1" s="1" t="s">
        <v>0</v>
      </c>
      <c r="C1" s="1" t="s">
        <v>1</v>
      </c>
      <c r="F1" s="5" t="s">
        <v>12</v>
      </c>
      <c r="G1" s="6" t="s">
        <v>13</v>
      </c>
    </row>
    <row r="2" spans="1:8" x14ac:dyDescent="0.3">
      <c r="A2" s="6" t="s">
        <v>50</v>
      </c>
      <c r="B2" s="4">
        <v>100000</v>
      </c>
      <c r="D2" s="1" t="s">
        <v>69</v>
      </c>
    </row>
    <row r="3" spans="1:8" x14ac:dyDescent="0.3">
      <c r="A3" s="4" t="s">
        <v>51</v>
      </c>
      <c r="B3" s="25">
        <v>150000</v>
      </c>
      <c r="C3" s="6">
        <v>0.6</v>
      </c>
      <c r="D3" s="1" t="s">
        <v>2</v>
      </c>
      <c r="F3" s="40">
        <f>(B3-B2)/B2</f>
        <v>0.5</v>
      </c>
    </row>
    <row r="4" spans="1:8" x14ac:dyDescent="0.3">
      <c r="A4" s="4" t="s">
        <v>52</v>
      </c>
      <c r="B4" s="14">
        <v>80000</v>
      </c>
      <c r="C4" s="23">
        <v>0.4</v>
      </c>
      <c r="D4" s="1" t="s">
        <v>3</v>
      </c>
      <c r="F4" s="40">
        <f>(B4-B2)/B2</f>
        <v>-0.2</v>
      </c>
    </row>
    <row r="5" spans="1:8" x14ac:dyDescent="0.3">
      <c r="A5" s="4" t="s">
        <v>61</v>
      </c>
      <c r="B5" s="1" t="s">
        <v>4</v>
      </c>
      <c r="E5" s="1" t="s">
        <v>70</v>
      </c>
      <c r="F5" s="24">
        <f>C3*B3+C4*B4</f>
        <v>122000</v>
      </c>
      <c r="H5" s="4"/>
    </row>
    <row r="6" spans="1:8" x14ac:dyDescent="0.3">
      <c r="A6" s="4" t="s">
        <v>53</v>
      </c>
      <c r="F6" s="25">
        <f>F5-B2</f>
        <v>22000</v>
      </c>
      <c r="H6" s="4"/>
    </row>
    <row r="7" spans="1:8" x14ac:dyDescent="0.3">
      <c r="A7" s="22" t="s">
        <v>49</v>
      </c>
      <c r="F7" s="42">
        <f>$F$6/$B$2</f>
        <v>0.22</v>
      </c>
      <c r="G7" s="41">
        <f>$F$6/$B$2</f>
        <v>0.22</v>
      </c>
      <c r="H7" s="4"/>
    </row>
    <row r="8" spans="1:8" ht="23.25" x14ac:dyDescent="0.35">
      <c r="A8" s="4" t="s">
        <v>5</v>
      </c>
      <c r="B8" s="2" t="s">
        <v>6</v>
      </c>
      <c r="F8" s="1">
        <f>C3*(B3-F5)^2+C4*(B4-F5)^2</f>
        <v>1176000000</v>
      </c>
      <c r="G8" s="1">
        <f>C3*(0.5)^2+C4*(-0.2)^2</f>
        <v>0.16600000000000001</v>
      </c>
      <c r="H8" s="7"/>
    </row>
    <row r="9" spans="1:8" x14ac:dyDescent="0.3">
      <c r="A9" s="4" t="s">
        <v>7</v>
      </c>
      <c r="B9" s="1" t="s">
        <v>8</v>
      </c>
      <c r="F9" s="29">
        <f>F8^(1/2)</f>
        <v>34292.85639896449</v>
      </c>
      <c r="G9" s="28">
        <f>F9/B2</f>
        <v>0.34292856398964489</v>
      </c>
    </row>
    <row r="10" spans="1:8" ht="21" x14ac:dyDescent="0.35">
      <c r="A10" s="4" t="s">
        <v>9</v>
      </c>
      <c r="B10" s="3" t="s">
        <v>10</v>
      </c>
    </row>
    <row r="11" spans="1:8" x14ac:dyDescent="0.3">
      <c r="A11" s="5" t="s">
        <v>62</v>
      </c>
      <c r="E11" s="11"/>
      <c r="F11" s="7">
        <f>G11*B2</f>
        <v>5000</v>
      </c>
      <c r="G11" s="11">
        <v>0.05</v>
      </c>
    </row>
    <row r="12" spans="1:8" x14ac:dyDescent="0.3">
      <c r="A12" s="5" t="s">
        <v>54</v>
      </c>
      <c r="F12" s="26">
        <f>F6-F11</f>
        <v>17000</v>
      </c>
    </row>
    <row r="13" spans="1:8" x14ac:dyDescent="0.3">
      <c r="A13" s="5" t="s">
        <v>63</v>
      </c>
      <c r="F13" s="27">
        <f>F7-G11</f>
        <v>0.16999999999999998</v>
      </c>
    </row>
    <row r="15" spans="1:8" x14ac:dyDescent="0.3">
      <c r="E15" s="11">
        <v>-0.12</v>
      </c>
      <c r="F15" s="11">
        <v>0.56000000000000005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D13" sqref="D13"/>
    </sheetView>
  </sheetViews>
  <sheetFormatPr defaultRowHeight="23.25" x14ac:dyDescent="0.35"/>
  <cols>
    <col min="1" max="1" width="53" style="43" customWidth="1"/>
    <col min="2" max="2" width="36.140625" style="44" customWidth="1"/>
    <col min="3" max="3" width="9.140625" style="44"/>
    <col min="4" max="4" width="27" style="44" customWidth="1"/>
    <col min="5" max="5" width="36.85546875" style="44" customWidth="1"/>
    <col min="6" max="16384" width="9.140625" style="44"/>
  </cols>
  <sheetData>
    <row r="1" spans="1:5" x14ac:dyDescent="0.35">
      <c r="B1" s="43" t="s">
        <v>11</v>
      </c>
      <c r="D1" s="45" t="s">
        <v>14</v>
      </c>
      <c r="E1" s="46" t="s">
        <v>13</v>
      </c>
    </row>
    <row r="2" spans="1:5" x14ac:dyDescent="0.35">
      <c r="A2" s="43" t="s">
        <v>58</v>
      </c>
    </row>
    <row r="6" spans="1:5" x14ac:dyDescent="0.35">
      <c r="A6" s="43" t="s">
        <v>60</v>
      </c>
    </row>
    <row r="8" spans="1:5" x14ac:dyDescent="0.35">
      <c r="A8" s="43" t="s">
        <v>55</v>
      </c>
      <c r="D8" s="44">
        <f>22-0.005*3*34^2</f>
        <v>4.66</v>
      </c>
    </row>
    <row r="9" spans="1:5" x14ac:dyDescent="0.35">
      <c r="A9" s="43" t="s">
        <v>56</v>
      </c>
      <c r="D9" s="44">
        <f>0.22-0.5*2*0.34^2</f>
        <v>0.10439999999999998</v>
      </c>
    </row>
    <row r="10" spans="1:5" x14ac:dyDescent="0.35">
      <c r="A10" s="43" t="s">
        <v>57</v>
      </c>
      <c r="D10" s="44">
        <f>0.22-0.5*1*0.34^2</f>
        <v>0.16219999999999998</v>
      </c>
    </row>
    <row r="13" spans="1:5" x14ac:dyDescent="0.35">
      <c r="A13" s="43" t="s">
        <v>15</v>
      </c>
      <c r="B13" s="47" t="s">
        <v>16</v>
      </c>
    </row>
    <row r="14" spans="1:5" x14ac:dyDescent="0.35">
      <c r="A14" s="43" t="s">
        <v>59</v>
      </c>
    </row>
    <row r="15" spans="1:5" x14ac:dyDescent="0.35">
      <c r="A15" s="43" t="s">
        <v>17</v>
      </c>
    </row>
    <row r="17" spans="1:4" x14ac:dyDescent="0.35">
      <c r="C17" s="48" t="s">
        <v>8</v>
      </c>
      <c r="D17" s="43" t="s">
        <v>18</v>
      </c>
    </row>
    <row r="18" spans="1:4" x14ac:dyDescent="0.35">
      <c r="B18" s="49">
        <v>0.1</v>
      </c>
      <c r="C18" s="50">
        <v>0.2</v>
      </c>
    </row>
    <row r="19" spans="1:4" x14ac:dyDescent="0.35">
      <c r="B19" s="49">
        <v>0.15</v>
      </c>
      <c r="C19" s="49">
        <v>0.25</v>
      </c>
    </row>
    <row r="20" spans="1:4" x14ac:dyDescent="0.35">
      <c r="B20" s="49">
        <v>0.2</v>
      </c>
      <c r="C20" s="49">
        <v>0.3</v>
      </c>
    </row>
    <row r="21" spans="1:4" x14ac:dyDescent="0.35">
      <c r="B21" s="49">
        <v>0.25</v>
      </c>
      <c r="C21" s="49">
        <v>0.39</v>
      </c>
    </row>
    <row r="22" spans="1:4" x14ac:dyDescent="0.35">
      <c r="A22" s="43" t="s">
        <v>19</v>
      </c>
    </row>
  </sheetData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Equation.DSMT4" shapeId="2049" r:id="rId4">
          <objectPr defaultSize="0" autoPict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571500</xdr:colOff>
                <xdr:row>2</xdr:row>
                <xdr:rowOff>142875</xdr:rowOff>
              </to>
            </anchor>
          </objectPr>
        </oleObject>
      </mc:Choice>
      <mc:Fallback>
        <oleObject progId="Equation.DSMT4" shapeId="2049" r:id="rId4"/>
      </mc:Fallback>
    </mc:AlternateContent>
    <mc:AlternateContent xmlns:mc="http://schemas.openxmlformats.org/markup-compatibility/2006">
      <mc:Choice Requires="x14">
        <oleObject progId="Equation.DSMT4" shapeId="2050" r:id="rId6">
          <objectPr defaultSize="0" autoPict="0" r:id="rId7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352425</xdr:colOff>
                <xdr:row>7</xdr:row>
                <xdr:rowOff>238125</xdr:rowOff>
              </to>
            </anchor>
          </objectPr>
        </oleObject>
      </mc:Choice>
      <mc:Fallback>
        <oleObject progId="Equation.DSMT4" shapeId="2050" r:id="rId6"/>
      </mc:Fallback>
    </mc:AlternateContent>
    <mc:AlternateContent xmlns:mc="http://schemas.openxmlformats.org/markup-compatibility/2006">
      <mc:Choice Requires="x14">
        <oleObject progId="Equation.DSMT4" shapeId="2051" r:id="rId8">
          <objectPr defaultSize="0" autoPict="0" r:id="rId9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352425</xdr:colOff>
                <xdr:row>9</xdr:row>
                <xdr:rowOff>238125</xdr:rowOff>
              </to>
            </anchor>
          </objectPr>
        </oleObject>
      </mc:Choice>
      <mc:Fallback>
        <oleObject progId="Equation.DSMT4" shapeId="2051" r:id="rId8"/>
      </mc:Fallback>
    </mc:AlternateContent>
    <mc:AlternateContent xmlns:mc="http://schemas.openxmlformats.org/markup-compatibility/2006">
      <mc:Choice Requires="x14">
        <oleObject progId="Equation.DSMT4" shapeId="2052" r:id="rId10">
          <objectPr defaultSize="0" autoPict="0" r:id="rId11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952500</xdr:colOff>
                <xdr:row>13</xdr:row>
                <xdr:rowOff>238125</xdr:rowOff>
              </to>
            </anchor>
          </objectPr>
        </oleObject>
      </mc:Choice>
      <mc:Fallback>
        <oleObject progId="Equation.DSMT4" shapeId="2052" r:id="rId10"/>
      </mc:Fallback>
    </mc:AlternateContent>
    <mc:AlternateContent xmlns:mc="http://schemas.openxmlformats.org/markup-compatibility/2006">
      <mc:Choice Requires="x14">
        <oleObject progId="Equation.DSMT4" shapeId="2053" r:id="rId12">
          <objectPr defaultSize="0" autoPict="0" r:id="rId13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533400</xdr:colOff>
                <xdr:row>14</xdr:row>
                <xdr:rowOff>238125</xdr:rowOff>
              </to>
            </anchor>
          </objectPr>
        </oleObject>
      </mc:Choice>
      <mc:Fallback>
        <oleObject progId="Equation.DSMT4" shapeId="2053" r:id="rId12"/>
      </mc:Fallback>
    </mc:AlternateContent>
    <mc:AlternateContent xmlns:mc="http://schemas.openxmlformats.org/markup-compatibility/2006">
      <mc:Choice Requires="x14">
        <oleObject progId="Equation.DSMT4" shapeId="2054" r:id="rId14">
          <objectPr defaultSize="0" autoPict="0" r:id="rId15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438150</xdr:colOff>
                <xdr:row>16</xdr:row>
                <xdr:rowOff>266700</xdr:rowOff>
              </to>
            </anchor>
          </objectPr>
        </oleObject>
      </mc:Choice>
      <mc:Fallback>
        <oleObject progId="Equation.DSMT4" shapeId="2054" r:id="rId14"/>
      </mc:Fallback>
    </mc:AlternateContent>
    <mc:AlternateContent xmlns:mc="http://schemas.openxmlformats.org/markup-compatibility/2006">
      <mc:Choice Requires="x14">
        <oleObject progId="Equation.DSMT4" shapeId="2055" r:id="rId16">
          <objectPr defaultSize="0" autoPict="0" r:id="rId17">
            <anchor moveWithCells="1">
              <from>
                <xdr:col>0</xdr:col>
                <xdr:colOff>3533775</xdr:colOff>
                <xdr:row>3</xdr:row>
                <xdr:rowOff>0</xdr:rowOff>
              </from>
              <to>
                <xdr:col>2</xdr:col>
                <xdr:colOff>590550</xdr:colOff>
                <xdr:row>4</xdr:row>
                <xdr:rowOff>142875</xdr:rowOff>
              </to>
            </anchor>
          </objectPr>
        </oleObject>
      </mc:Choice>
      <mc:Fallback>
        <oleObject progId="Equation.DSMT4" shapeId="2055" r:id="rId16"/>
      </mc:Fallback>
    </mc:AlternateContent>
    <mc:AlternateContent xmlns:mc="http://schemas.openxmlformats.org/markup-compatibility/2006">
      <mc:Choice Requires="x14">
        <oleObject progId="Equation.DSMT4" shapeId="2058" r:id="rId18">
          <objectPr defaultSize="0" autoPict="0" r:id="rId19">
            <anchor moveWithCells="1">
              <from>
                <xdr:col>0</xdr:col>
                <xdr:colOff>3533775</xdr:colOff>
                <xdr:row>5</xdr:row>
                <xdr:rowOff>0</xdr:rowOff>
              </from>
              <to>
                <xdr:col>2</xdr:col>
                <xdr:colOff>552450</xdr:colOff>
                <xdr:row>6</xdr:row>
                <xdr:rowOff>190500</xdr:rowOff>
              </to>
            </anchor>
          </objectPr>
        </oleObject>
      </mc:Choice>
      <mc:Fallback>
        <oleObject progId="Equation.DSMT4" shapeId="2058" r:id="rId1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9"/>
  <sheetViews>
    <sheetView topLeftCell="B4" workbookViewId="0">
      <selection activeCell="B24" sqref="B24:B25"/>
    </sheetView>
  </sheetViews>
  <sheetFormatPr defaultRowHeight="18.75" x14ac:dyDescent="0.3"/>
  <cols>
    <col min="1" max="1" width="48.28515625" style="1" customWidth="1"/>
    <col min="2" max="2" width="28" style="1" customWidth="1"/>
    <col min="3" max="3" width="11.140625" style="1" customWidth="1"/>
    <col min="4" max="4" width="15.28515625" style="1" customWidth="1"/>
    <col min="5" max="5" width="12.85546875" style="1" customWidth="1"/>
    <col min="6" max="6" width="10.28515625" style="1" customWidth="1"/>
    <col min="7" max="7" width="9.140625" style="1"/>
    <col min="8" max="8" width="12.28515625" style="1" customWidth="1"/>
    <col min="9" max="9" width="11.28515625" style="1" customWidth="1"/>
    <col min="10" max="10" width="18.85546875" style="1" customWidth="1"/>
    <col min="11" max="16384" width="9.140625" style="1"/>
  </cols>
  <sheetData>
    <row r="1" spans="1:12" x14ac:dyDescent="0.3">
      <c r="A1" s="4" t="s">
        <v>22</v>
      </c>
      <c r="B1" s="9" t="s">
        <v>11</v>
      </c>
      <c r="D1" s="38" t="s">
        <v>31</v>
      </c>
      <c r="E1" s="38"/>
      <c r="F1" s="38"/>
      <c r="I1" s="38" t="s">
        <v>32</v>
      </c>
      <c r="J1" s="38"/>
      <c r="K1" s="38"/>
    </row>
    <row r="2" spans="1:12" x14ac:dyDescent="0.3">
      <c r="A2" s="10" t="s">
        <v>46</v>
      </c>
      <c r="D2" s="39" t="s">
        <v>27</v>
      </c>
      <c r="E2" s="39"/>
      <c r="F2" s="12" t="s">
        <v>28</v>
      </c>
      <c r="I2" s="39" t="s">
        <v>27</v>
      </c>
      <c r="J2" s="39"/>
      <c r="K2" s="12" t="s">
        <v>28</v>
      </c>
    </row>
    <row r="3" spans="1:12" x14ac:dyDescent="0.3">
      <c r="D3" s="1" t="s">
        <v>30</v>
      </c>
      <c r="E3" s="1" t="s">
        <v>29</v>
      </c>
      <c r="I3" s="1" t="s">
        <v>30</v>
      </c>
      <c r="J3" s="1" t="s">
        <v>29</v>
      </c>
    </row>
    <row r="4" spans="1:12" x14ac:dyDescent="0.3">
      <c r="A4" s="1" t="s">
        <v>47</v>
      </c>
      <c r="D4" s="1">
        <v>0.5</v>
      </c>
      <c r="E4" s="1">
        <v>0.3</v>
      </c>
      <c r="F4" s="1">
        <v>0.2</v>
      </c>
      <c r="G4" s="6" t="s">
        <v>40</v>
      </c>
      <c r="H4" s="8"/>
      <c r="I4" s="1">
        <v>0.5</v>
      </c>
      <c r="J4" s="1">
        <v>0.3</v>
      </c>
      <c r="K4" s="1">
        <v>0.2</v>
      </c>
      <c r="L4" s="16"/>
    </row>
    <row r="5" spans="1:12" x14ac:dyDescent="0.3">
      <c r="D5" s="11">
        <v>0.25</v>
      </c>
      <c r="E5" s="11">
        <v>0.1</v>
      </c>
      <c r="F5" s="11">
        <v>-0.25</v>
      </c>
      <c r="G5" s="6" t="s">
        <v>41</v>
      </c>
      <c r="I5" s="11">
        <v>0.01</v>
      </c>
      <c r="J5" s="11">
        <v>-0.05</v>
      </c>
      <c r="K5" s="11">
        <v>0.35</v>
      </c>
      <c r="L5" s="6"/>
    </row>
    <row r="6" spans="1:12" x14ac:dyDescent="0.3">
      <c r="C6" s="17" t="s">
        <v>42</v>
      </c>
      <c r="D6" s="31">
        <f>D4*D5+E4*E5+F4*F5</f>
        <v>0.105</v>
      </c>
      <c r="E6" s="11"/>
      <c r="F6" s="11"/>
      <c r="G6" s="6"/>
      <c r="H6" s="5" t="s">
        <v>43</v>
      </c>
      <c r="I6" s="31">
        <f>I4*I5+J4*J5+K4*K5</f>
        <v>0.06</v>
      </c>
      <c r="J6" s="11"/>
      <c r="K6" s="11"/>
      <c r="L6" s="6"/>
    </row>
    <row r="7" spans="1:12" x14ac:dyDescent="0.3">
      <c r="A7" s="4" t="s">
        <v>23</v>
      </c>
      <c r="D7" s="35">
        <f>D4*(D5-D6)^2+E4*(E5-D6)^2+F4*(F5-D6)^2</f>
        <v>3.5725000000000007E-2</v>
      </c>
      <c r="E7" s="11"/>
      <c r="F7" s="11"/>
      <c r="G7" s="6"/>
      <c r="I7" s="13">
        <f>I4*(I5-I6)^2+J4*(J5-I6)^2+K4*(K5-I6)^2</f>
        <v>2.1699999999999997E-2</v>
      </c>
      <c r="J7" s="11"/>
      <c r="K7" s="11"/>
      <c r="L7" s="6"/>
    </row>
    <row r="8" spans="1:12" x14ac:dyDescent="0.3">
      <c r="A8" s="10" t="s">
        <v>20</v>
      </c>
      <c r="D8" s="34">
        <f>D7^(1/2)</f>
        <v>0.189010581714358</v>
      </c>
      <c r="I8" s="34">
        <f>I7^(1/2)</f>
        <v>0.14730919862656233</v>
      </c>
      <c r="L8" s="13"/>
    </row>
    <row r="10" spans="1:12" x14ac:dyDescent="0.3">
      <c r="A10" s="10" t="s">
        <v>21</v>
      </c>
      <c r="D10" s="20"/>
      <c r="I10" s="20"/>
    </row>
    <row r="12" spans="1:12" x14ac:dyDescent="0.3">
      <c r="A12" s="4" t="s">
        <v>24</v>
      </c>
    </row>
    <row r="13" spans="1:12" x14ac:dyDescent="0.3">
      <c r="A13" s="10" t="s">
        <v>45</v>
      </c>
    </row>
    <row r="14" spans="1:12" x14ac:dyDescent="0.3">
      <c r="A14" s="18"/>
    </row>
    <row r="15" spans="1:12" x14ac:dyDescent="0.3">
      <c r="A15" s="1" t="s">
        <v>48</v>
      </c>
      <c r="C15" s="4"/>
      <c r="D15" s="30" t="s">
        <v>67</v>
      </c>
      <c r="E15" s="8"/>
      <c r="H15" s="8"/>
      <c r="J15" s="8"/>
    </row>
    <row r="16" spans="1:12" x14ac:dyDescent="0.3">
      <c r="A16" s="4" t="s">
        <v>33</v>
      </c>
      <c r="B16" s="1" t="s">
        <v>64</v>
      </c>
      <c r="C16" s="5">
        <v>1</v>
      </c>
      <c r="D16" s="1">
        <v>0.05</v>
      </c>
      <c r="H16" s="15">
        <v>0</v>
      </c>
      <c r="J16" s="1">
        <v>0</v>
      </c>
    </row>
    <row r="17" spans="1:10" x14ac:dyDescent="0.3">
      <c r="A17" s="1" t="s">
        <v>36</v>
      </c>
      <c r="C17" s="5"/>
    </row>
    <row r="18" spans="1:10" x14ac:dyDescent="0.3">
      <c r="C18" s="5"/>
    </row>
    <row r="19" spans="1:10" x14ac:dyDescent="0.3">
      <c r="C19" s="5"/>
    </row>
    <row r="20" spans="1:10" x14ac:dyDescent="0.3">
      <c r="A20" s="4" t="s">
        <v>34</v>
      </c>
      <c r="B20" s="27" t="s">
        <v>65</v>
      </c>
      <c r="C20" s="5">
        <v>2</v>
      </c>
      <c r="D20" s="36">
        <f>0.5*D6+0.5*D16</f>
        <v>7.7499999999999999E-2</v>
      </c>
      <c r="H20" s="1">
        <f>0.25*D7</f>
        <v>8.9312500000000017E-3</v>
      </c>
      <c r="J20" s="13">
        <f>H20^(1/2)</f>
        <v>9.4505290857179E-2</v>
      </c>
    </row>
    <row r="21" spans="1:10" x14ac:dyDescent="0.3">
      <c r="A21" s="1" t="s">
        <v>25</v>
      </c>
      <c r="B21" s="25" t="s">
        <v>66</v>
      </c>
      <c r="C21" s="5"/>
    </row>
    <row r="22" spans="1:10" x14ac:dyDescent="0.3">
      <c r="A22" s="1" t="s">
        <v>26</v>
      </c>
      <c r="C22" s="5"/>
    </row>
    <row r="23" spans="1:10" x14ac:dyDescent="0.3">
      <c r="C23" s="5"/>
    </row>
    <row r="24" spans="1:10" x14ac:dyDescent="0.3">
      <c r="A24" s="4" t="s">
        <v>35</v>
      </c>
      <c r="B24" s="37" t="s">
        <v>66</v>
      </c>
      <c r="C24" s="5">
        <v>3</v>
      </c>
      <c r="D24" s="8">
        <f>0.5*D6+0.5*I6</f>
        <v>8.249999999999999E-2</v>
      </c>
      <c r="H24" s="33">
        <f>0.25*(D7+I7)+0.5*I30</f>
        <v>2.3312500000000017E-3</v>
      </c>
      <c r="J24" s="32">
        <f>H24^(1/2)</f>
        <v>4.8283019789569934E-2</v>
      </c>
    </row>
    <row r="25" spans="1:10" x14ac:dyDescent="0.3">
      <c r="A25" s="1" t="s">
        <v>26</v>
      </c>
      <c r="B25" s="8" t="s">
        <v>68</v>
      </c>
    </row>
    <row r="26" spans="1:10" x14ac:dyDescent="0.3">
      <c r="A26" s="1" t="s">
        <v>37</v>
      </c>
    </row>
    <row r="29" spans="1:10" x14ac:dyDescent="0.3">
      <c r="A29" s="5" t="s">
        <v>38</v>
      </c>
      <c r="I29" s="4"/>
    </row>
    <row r="30" spans="1:10" x14ac:dyDescent="0.3">
      <c r="I30" s="33">
        <f>D4*(D5-D6)*(I5-I6)+E4*(E5-D6)*(J5-I6)+F4*(F5-D6)*(K5-I6)</f>
        <v>-2.4049999999999998E-2</v>
      </c>
    </row>
    <row r="32" spans="1:10" x14ac:dyDescent="0.3">
      <c r="A32" s="10" t="s">
        <v>39</v>
      </c>
      <c r="I32" s="21"/>
    </row>
    <row r="38" spans="1:9" x14ac:dyDescent="0.3">
      <c r="A38" s="10" t="s">
        <v>44</v>
      </c>
      <c r="I38" s="19"/>
    </row>
    <row r="39" spans="1:9" x14ac:dyDescent="0.3">
      <c r="I39" s="21">
        <f>I30/(D8*I8)</f>
        <v>-0.86377194667276347</v>
      </c>
    </row>
  </sheetData>
  <mergeCells count="4">
    <mergeCell ref="D1:F1"/>
    <mergeCell ref="D2:E2"/>
    <mergeCell ref="I1:K1"/>
    <mergeCell ref="I2:J2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DSMT4" shapeId="4103" r:id="rId4">
          <objectPr defaultSize="0" autoPict="0" r:id="rId5">
            <anchor moveWithCells="1">
              <from>
                <xdr:col>1</xdr:col>
                <xdr:colOff>38100</xdr:colOff>
                <xdr:row>3</xdr:row>
                <xdr:rowOff>38100</xdr:rowOff>
              </from>
              <to>
                <xdr:col>1</xdr:col>
                <xdr:colOff>1857375</xdr:colOff>
                <xdr:row>5</xdr:row>
                <xdr:rowOff>0</xdr:rowOff>
              </to>
            </anchor>
          </objectPr>
        </oleObject>
      </mc:Choice>
      <mc:Fallback>
        <oleObject progId="Equation.DSMT4" shapeId="4103" r:id="rId4"/>
      </mc:Fallback>
    </mc:AlternateContent>
    <mc:AlternateContent xmlns:mc="http://schemas.openxmlformats.org/markup-compatibility/2006">
      <mc:Choice Requires="x14">
        <oleObject progId="Equation.DSMT4" shapeId="4105" r:id="rId6">
          <objectPr defaultSize="0" autoPict="0" r:id="rId7">
            <anchor moveWithCells="1">
              <from>
                <xdr:col>9</xdr:col>
                <xdr:colOff>409575</xdr:colOff>
                <xdr:row>12</xdr:row>
                <xdr:rowOff>228600</xdr:rowOff>
              </from>
              <to>
                <xdr:col>9</xdr:col>
                <xdr:colOff>695325</xdr:colOff>
                <xdr:row>13</xdr:row>
                <xdr:rowOff>209550</xdr:rowOff>
              </to>
            </anchor>
          </objectPr>
        </oleObject>
      </mc:Choice>
      <mc:Fallback>
        <oleObject progId="Equation.DSMT4" shapeId="4105" r:id="rId6"/>
      </mc:Fallback>
    </mc:AlternateContent>
    <mc:AlternateContent xmlns:mc="http://schemas.openxmlformats.org/markup-compatibility/2006">
      <mc:Choice Requires="x14">
        <oleObject progId="Equation.DSMT4" shapeId="4106" r:id="rId8">
          <objectPr defaultSize="0" autoPict="0" r:id="rId9">
            <anchor moveWithCells="1">
              <from>
                <xdr:col>7</xdr:col>
                <xdr:colOff>200025</xdr:colOff>
                <xdr:row>12</xdr:row>
                <xdr:rowOff>219075</xdr:rowOff>
              </from>
              <to>
                <xdr:col>7</xdr:col>
                <xdr:colOff>457200</xdr:colOff>
                <xdr:row>13</xdr:row>
                <xdr:rowOff>219075</xdr:rowOff>
              </to>
            </anchor>
          </objectPr>
        </oleObject>
      </mc:Choice>
      <mc:Fallback>
        <oleObject progId="Equation.DSMT4" shapeId="4106" r:id="rId8"/>
      </mc:Fallback>
    </mc:AlternateContent>
    <mc:AlternateContent xmlns:mc="http://schemas.openxmlformats.org/markup-compatibility/2006">
      <mc:Choice Requires="x14">
        <oleObject progId="Equation.DSMT4" shapeId="4108" r:id="rId10">
          <objectPr defaultSize="0" autoPict="0" r:id="rId11">
            <anchor moveWithCells="1">
              <from>
                <xdr:col>0</xdr:col>
                <xdr:colOff>3200400</xdr:colOff>
                <xdr:row>36</xdr:row>
                <xdr:rowOff>95250</xdr:rowOff>
              </from>
              <to>
                <xdr:col>2</xdr:col>
                <xdr:colOff>552450</xdr:colOff>
                <xdr:row>38</xdr:row>
                <xdr:rowOff>95250</xdr:rowOff>
              </to>
            </anchor>
          </objectPr>
        </oleObject>
      </mc:Choice>
      <mc:Fallback>
        <oleObject progId="Equation.DSMT4" shapeId="4108" r:id="rId10"/>
      </mc:Fallback>
    </mc:AlternateContent>
    <mc:AlternateContent xmlns:mc="http://schemas.openxmlformats.org/markup-compatibility/2006">
      <mc:Choice Requires="x14">
        <oleObject progId="Equation.DSMT4" shapeId="4109" r:id="rId12">
          <objectPr defaultSize="0" autoPict="0" r:id="rId13">
            <anchor moveWithCells="1">
              <from>
                <xdr:col>1</xdr:col>
                <xdr:colOff>0</xdr:colOff>
                <xdr:row>27</xdr:row>
                <xdr:rowOff>238125</xdr:rowOff>
              </from>
              <to>
                <xdr:col>4</xdr:col>
                <xdr:colOff>676275</xdr:colOff>
                <xdr:row>30</xdr:row>
                <xdr:rowOff>104775</xdr:rowOff>
              </to>
            </anchor>
          </objectPr>
        </oleObject>
      </mc:Choice>
      <mc:Fallback>
        <oleObject progId="Equation.DSMT4" shapeId="4109" r:id="rId12"/>
      </mc:Fallback>
    </mc:AlternateContent>
    <mc:AlternateContent xmlns:mc="http://schemas.openxmlformats.org/markup-compatibility/2006">
      <mc:Choice Requires="x14">
        <oleObject progId="Equation.DSMT4" shapeId="4112" r:id="rId14">
          <objectPr defaultSize="0" autoPict="0" r:id="rId15">
            <anchor moveWithCells="1">
              <from>
                <xdr:col>0</xdr:col>
                <xdr:colOff>3209925</xdr:colOff>
                <xdr:row>39</xdr:row>
                <xdr:rowOff>200025</xdr:rowOff>
              </from>
              <to>
                <xdr:col>1</xdr:col>
                <xdr:colOff>1809750</xdr:colOff>
                <xdr:row>42</xdr:row>
                <xdr:rowOff>28575</xdr:rowOff>
              </to>
            </anchor>
          </objectPr>
        </oleObject>
      </mc:Choice>
      <mc:Fallback>
        <oleObject progId="Equation.DSMT4" shapeId="4112" r:id="rId14"/>
      </mc:Fallback>
    </mc:AlternateContent>
    <mc:AlternateContent xmlns:mc="http://schemas.openxmlformats.org/markup-compatibility/2006">
      <mc:Choice Requires="x14">
        <oleObject progId="Equation.DSMT4" shapeId="4113" r:id="rId16">
          <objectPr defaultSize="0" autoPict="0" r:id="rId17">
            <anchor moveWithCells="1">
              <from>
                <xdr:col>0</xdr:col>
                <xdr:colOff>3219450</xdr:colOff>
                <xdr:row>0</xdr:row>
                <xdr:rowOff>238125</xdr:rowOff>
              </from>
              <to>
                <xdr:col>1</xdr:col>
                <xdr:colOff>1781175</xdr:colOff>
                <xdr:row>2</xdr:row>
                <xdr:rowOff>219075</xdr:rowOff>
              </to>
            </anchor>
          </objectPr>
        </oleObject>
      </mc:Choice>
      <mc:Fallback>
        <oleObject progId="Equation.DSMT4" shapeId="4113" r:id="rId16"/>
      </mc:Fallback>
    </mc:AlternateContent>
    <mc:AlternateContent xmlns:mc="http://schemas.openxmlformats.org/markup-compatibility/2006">
      <mc:Choice Requires="x14">
        <oleObject progId="Equation.DSMT4" shapeId="4114" r:id="rId18">
          <objectPr defaultSize="0" autoPict="0" r:id="rId19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247650</xdr:colOff>
                <xdr:row>4</xdr:row>
                <xdr:rowOff>57150</xdr:rowOff>
              </to>
            </anchor>
          </objectPr>
        </oleObject>
      </mc:Choice>
      <mc:Fallback>
        <oleObject progId="Equation.DSMT4" shapeId="4114" r:id="rId18"/>
      </mc:Fallback>
    </mc:AlternateContent>
    <mc:AlternateContent xmlns:mc="http://schemas.openxmlformats.org/markup-compatibility/2006">
      <mc:Choice Requires="x14">
        <oleObject progId="Equation.DSMT4" shapeId="4115" r:id="rId20">
          <objectPr defaultSize="0" autoPict="0" r:id="rId21">
            <anchor moveWithCells="1">
              <from>
                <xdr:col>1</xdr:col>
                <xdr:colOff>9525</xdr:colOff>
                <xdr:row>8</xdr:row>
                <xdr:rowOff>190500</xdr:rowOff>
              </from>
              <to>
                <xdr:col>2</xdr:col>
                <xdr:colOff>47625</xdr:colOff>
                <xdr:row>10</xdr:row>
                <xdr:rowOff>190500</xdr:rowOff>
              </to>
            </anchor>
          </objectPr>
        </oleObject>
      </mc:Choice>
      <mc:Fallback>
        <oleObject progId="Equation.DSMT4" shapeId="4115" r:id="rId20"/>
      </mc:Fallback>
    </mc:AlternateContent>
    <mc:AlternateContent xmlns:mc="http://schemas.openxmlformats.org/markup-compatibility/2006">
      <mc:Choice Requires="x14">
        <oleObject progId="Equation.DSMT4" shapeId="4116" r:id="rId22">
          <objectPr defaultSize="0" autoPict="0" r:id="rId23">
            <anchor mov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409575</xdr:colOff>
                <xdr:row>15</xdr:row>
                <xdr:rowOff>0</xdr:rowOff>
              </to>
            </anchor>
          </objectPr>
        </oleObject>
      </mc:Choice>
      <mc:Fallback>
        <oleObject progId="Equation.DSMT4" shapeId="4116" r:id="rId22"/>
      </mc:Fallback>
    </mc:AlternateContent>
    <mc:AlternateContent xmlns:mc="http://schemas.openxmlformats.org/markup-compatibility/2006">
      <mc:Choice Requires="x14">
        <oleObject progId="Equation.DSMT4" shapeId="4118" r:id="rId24">
          <objectPr defaultSize="0" r:id="rId2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809625</xdr:colOff>
                <xdr:row>1</xdr:row>
                <xdr:rowOff>66675</xdr:rowOff>
              </to>
            </anchor>
          </objectPr>
        </oleObject>
      </mc:Choice>
      <mc:Fallback>
        <oleObject progId="Equation.DSMT4" shapeId="4118" r:id="rId24"/>
      </mc:Fallback>
    </mc:AlternateContent>
    <mc:AlternateContent xmlns:mc="http://schemas.openxmlformats.org/markup-compatibility/2006">
      <mc:Choice Requires="x14">
        <oleObject progId="Equation.DSMT4" shapeId="4119" r:id="rId26">
          <objectPr defaultSize="0" r:id="rId27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4119" r:id="rId26"/>
      </mc:Fallback>
    </mc:AlternateContent>
    <mc:AlternateContent xmlns:mc="http://schemas.openxmlformats.org/markup-compatibility/2006">
      <mc:Choice Requires="x14">
        <oleObject progId="Equation.DSMT4" shapeId="4120" r:id="rId28">
          <objectPr defaultSize="0" r:id="rId29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4120" r:id="rId28"/>
      </mc:Fallback>
    </mc:AlternateContent>
    <mc:AlternateContent xmlns:mc="http://schemas.openxmlformats.org/markup-compatibility/2006">
      <mc:Choice Requires="x14">
        <oleObject progId="Equation.DSMT4" shapeId="4121" r:id="rId30">
          <objectPr defaultSize="0" r:id="rId31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4121" r:id="rId30"/>
      </mc:Fallback>
    </mc:AlternateContent>
    <mc:AlternateContent xmlns:mc="http://schemas.openxmlformats.org/markup-compatibility/2006">
      <mc:Choice Requires="x14">
        <oleObject progId="Equation.DSMT4" shapeId="4122" r:id="rId32">
          <objectPr defaultSize="0" r:id="rId33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4122" r:id="rId32"/>
      </mc:Fallback>
    </mc:AlternateContent>
    <mc:AlternateContent xmlns:mc="http://schemas.openxmlformats.org/markup-compatibility/2006">
      <mc:Choice Requires="x14">
        <oleObject progId="Equation.DSMT4" shapeId="4123" r:id="rId34">
          <objectPr defaultSize="0" autoPict="0" r:id="rId35">
            <anchor moveWithCells="1">
              <from>
                <xdr:col>0</xdr:col>
                <xdr:colOff>3200400</xdr:colOff>
                <xdr:row>10</xdr:row>
                <xdr:rowOff>190500</xdr:rowOff>
              </from>
              <to>
                <xdr:col>2</xdr:col>
                <xdr:colOff>28575</xdr:colOff>
                <xdr:row>12</xdr:row>
                <xdr:rowOff>200025</xdr:rowOff>
              </to>
            </anchor>
          </objectPr>
        </oleObject>
      </mc:Choice>
      <mc:Fallback>
        <oleObject progId="Equation.DSMT4" shapeId="4123" r:id="rId34"/>
      </mc:Fallback>
    </mc:AlternateContent>
    <mc:AlternateContent xmlns:mc="http://schemas.openxmlformats.org/markup-compatibility/2006">
      <mc:Choice Requires="x14">
        <oleObject progId="Equation.DSMT4" shapeId="4125" r:id="rId36">
          <objectPr defaultSize="0" autoPict="0" r:id="rId37">
            <anchor moveWithCells="1">
              <from>
                <xdr:col>1</xdr:col>
                <xdr:colOff>76200</xdr:colOff>
                <xdr:row>13</xdr:row>
                <xdr:rowOff>66675</xdr:rowOff>
              </from>
              <to>
                <xdr:col>1</xdr:col>
                <xdr:colOff>914400</xdr:colOff>
                <xdr:row>14</xdr:row>
                <xdr:rowOff>209550</xdr:rowOff>
              </to>
            </anchor>
          </objectPr>
        </oleObject>
      </mc:Choice>
      <mc:Fallback>
        <oleObject progId="Equation.DSMT4" shapeId="4125" r:id="rId36"/>
      </mc:Fallback>
    </mc:AlternateContent>
    <mc:AlternateContent xmlns:mc="http://schemas.openxmlformats.org/markup-compatibility/2006">
      <mc:Choice Requires="x14">
        <oleObject progId="Equation.DSMT4" shapeId="4126" r:id="rId38">
          <objectPr defaultSize="0" autoPict="0" r:id="rId39">
            <anchor moveWithCells="1">
              <from>
                <xdr:col>1</xdr:col>
                <xdr:colOff>1162050</xdr:colOff>
                <xdr:row>5</xdr:row>
                <xdr:rowOff>209550</xdr:rowOff>
              </from>
              <to>
                <xdr:col>1</xdr:col>
                <xdr:colOff>1476375</xdr:colOff>
                <xdr:row>7</xdr:row>
                <xdr:rowOff>28575</xdr:rowOff>
              </to>
            </anchor>
          </objectPr>
        </oleObject>
      </mc:Choice>
      <mc:Fallback>
        <oleObject progId="Equation.DSMT4" shapeId="4126" r:id="rId38"/>
      </mc:Fallback>
    </mc:AlternateContent>
    <mc:AlternateContent xmlns:mc="http://schemas.openxmlformats.org/markup-compatibility/2006">
      <mc:Choice Requires="x14">
        <oleObject progId="Equation.DSMT4" shapeId="4127" r:id="rId40">
          <objectPr defaultSize="0" autoPict="0" r:id="rId41">
            <anchor moveWithCells="1">
              <from>
                <xdr:col>1</xdr:col>
                <xdr:colOff>1162050</xdr:colOff>
                <xdr:row>7</xdr:row>
                <xdr:rowOff>57150</xdr:rowOff>
              </from>
              <to>
                <xdr:col>1</xdr:col>
                <xdr:colOff>1457325</xdr:colOff>
                <xdr:row>8</xdr:row>
                <xdr:rowOff>114300</xdr:rowOff>
              </to>
            </anchor>
          </objectPr>
        </oleObject>
      </mc:Choice>
      <mc:Fallback>
        <oleObject progId="Equation.DSMT4" shapeId="4127" r:id="rId40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9"/>
  <sheetViews>
    <sheetView topLeftCell="B1" workbookViewId="0">
      <selection activeCell="F6" sqref="F6"/>
    </sheetView>
  </sheetViews>
  <sheetFormatPr defaultRowHeight="18.75" x14ac:dyDescent="0.3"/>
  <cols>
    <col min="1" max="1" width="48.28515625" style="1" customWidth="1"/>
    <col min="2" max="2" width="28" style="1" customWidth="1"/>
    <col min="3" max="3" width="11.140625" style="1" customWidth="1"/>
    <col min="4" max="4" width="15.28515625" style="1" customWidth="1"/>
    <col min="5" max="5" width="12.85546875" style="1" customWidth="1"/>
    <col min="6" max="6" width="10.28515625" style="1" customWidth="1"/>
    <col min="7" max="7" width="9.140625" style="1"/>
    <col min="8" max="8" width="12.28515625" style="1" customWidth="1"/>
    <col min="9" max="9" width="11.28515625" style="1" customWidth="1"/>
    <col min="10" max="10" width="18.85546875" style="1" customWidth="1"/>
    <col min="11" max="16384" width="9.140625" style="1"/>
  </cols>
  <sheetData>
    <row r="1" spans="1:12" x14ac:dyDescent="0.3">
      <c r="A1" s="4" t="s">
        <v>22</v>
      </c>
      <c r="B1" s="9" t="s">
        <v>11</v>
      </c>
      <c r="D1" s="38" t="s">
        <v>31</v>
      </c>
      <c r="E1" s="38"/>
      <c r="F1" s="38"/>
      <c r="I1" s="38" t="s">
        <v>32</v>
      </c>
      <c r="J1" s="38"/>
      <c r="K1" s="38"/>
    </row>
    <row r="2" spans="1:12" x14ac:dyDescent="0.3">
      <c r="A2" s="10" t="s">
        <v>46</v>
      </c>
      <c r="D2" s="39" t="s">
        <v>27</v>
      </c>
      <c r="E2" s="39"/>
      <c r="F2" s="12" t="s">
        <v>28</v>
      </c>
      <c r="I2" s="39" t="s">
        <v>27</v>
      </c>
      <c r="J2" s="39"/>
      <c r="K2" s="12" t="s">
        <v>28</v>
      </c>
    </row>
    <row r="3" spans="1:12" x14ac:dyDescent="0.3">
      <c r="D3" s="1" t="s">
        <v>30</v>
      </c>
      <c r="E3" s="1" t="s">
        <v>29</v>
      </c>
      <c r="I3" s="1" t="s">
        <v>30</v>
      </c>
      <c r="J3" s="1" t="s">
        <v>29</v>
      </c>
    </row>
    <row r="4" spans="1:12" x14ac:dyDescent="0.3">
      <c r="A4" s="1" t="s">
        <v>47</v>
      </c>
      <c r="D4" s="1">
        <v>0.4</v>
      </c>
      <c r="E4" s="1">
        <v>0.35</v>
      </c>
      <c r="F4" s="1">
        <v>0.25</v>
      </c>
      <c r="G4" s="6" t="s">
        <v>40</v>
      </c>
      <c r="H4" s="8"/>
      <c r="I4" s="1">
        <v>0.4</v>
      </c>
      <c r="J4" s="1">
        <v>0.35</v>
      </c>
      <c r="K4" s="1">
        <v>0.25</v>
      </c>
      <c r="L4" s="16"/>
    </row>
    <row r="5" spans="1:12" x14ac:dyDescent="0.3">
      <c r="D5" s="11">
        <v>0.32</v>
      </c>
      <c r="E5" s="11">
        <v>0.12</v>
      </c>
      <c r="F5" s="11">
        <v>-0.21</v>
      </c>
      <c r="G5" s="6" t="s">
        <v>41</v>
      </c>
      <c r="I5" s="11">
        <v>0.28000000000000003</v>
      </c>
      <c r="J5" s="11">
        <v>0.11</v>
      </c>
      <c r="K5" s="11">
        <v>-0.23</v>
      </c>
      <c r="L5" s="6"/>
    </row>
    <row r="6" spans="1:12" x14ac:dyDescent="0.3">
      <c r="C6" s="17" t="s">
        <v>42</v>
      </c>
      <c r="D6" s="31">
        <f>D4*D5+E4*E5+F4*F5</f>
        <v>0.11749999999999999</v>
      </c>
      <c r="E6" s="11"/>
      <c r="F6" s="11"/>
      <c r="G6" s="6"/>
      <c r="H6" s="5" t="s">
        <v>43</v>
      </c>
      <c r="I6" s="31">
        <f>I4*I5+J4*J5+K4*K5</f>
        <v>9.3000000000000027E-2</v>
      </c>
      <c r="J6" s="11"/>
      <c r="K6" s="11"/>
      <c r="L6" s="6"/>
    </row>
    <row r="7" spans="1:12" x14ac:dyDescent="0.3">
      <c r="A7" s="4" t="s">
        <v>23</v>
      </c>
      <c r="D7" s="35">
        <f>D4*(D5-D6)^2+E4*(E5-D6)^2+F4*(F5-D6)^2</f>
        <v>4.3218750000000007E-2</v>
      </c>
      <c r="E7" s="11"/>
      <c r="F7" s="11"/>
      <c r="G7" s="6"/>
      <c r="I7" s="13">
        <f>I4*(I5-I6)^2+J4*(J5-I6)^2+K4*(K5-I6)^2</f>
        <v>4.0171000000000012E-2</v>
      </c>
      <c r="J7" s="11"/>
      <c r="K7" s="11"/>
      <c r="L7" s="6"/>
    </row>
    <row r="8" spans="1:12" x14ac:dyDescent="0.3">
      <c r="A8" s="10" t="s">
        <v>20</v>
      </c>
      <c r="D8" s="34">
        <f>D7^(1/2)</f>
        <v>0.20789119750484869</v>
      </c>
      <c r="I8" s="34">
        <f>I7^(1/2)</f>
        <v>0.20042704408337716</v>
      </c>
      <c r="L8" s="13"/>
    </row>
    <row r="10" spans="1:12" x14ac:dyDescent="0.3">
      <c r="A10" s="10" t="s">
        <v>21</v>
      </c>
      <c r="D10" s="20"/>
      <c r="I10" s="20"/>
    </row>
    <row r="12" spans="1:12" x14ac:dyDescent="0.3">
      <c r="A12" s="4" t="s">
        <v>24</v>
      </c>
    </row>
    <row r="13" spans="1:12" x14ac:dyDescent="0.3">
      <c r="A13" s="10" t="s">
        <v>45</v>
      </c>
    </row>
    <row r="14" spans="1:12" x14ac:dyDescent="0.3">
      <c r="A14" s="18"/>
    </row>
    <row r="15" spans="1:12" x14ac:dyDescent="0.3">
      <c r="A15" s="1" t="s">
        <v>48</v>
      </c>
      <c r="C15" s="4"/>
      <c r="D15" s="30" t="s">
        <v>67</v>
      </c>
      <c r="E15" s="8"/>
      <c r="H15" s="8"/>
      <c r="J15" s="8"/>
    </row>
    <row r="16" spans="1:12" x14ac:dyDescent="0.3">
      <c r="A16" s="4" t="s">
        <v>33</v>
      </c>
      <c r="B16" s="1" t="s">
        <v>64</v>
      </c>
      <c r="C16" s="5">
        <v>1</v>
      </c>
      <c r="D16" s="1">
        <v>0.05</v>
      </c>
      <c r="H16" s="15">
        <v>0</v>
      </c>
      <c r="J16" s="1">
        <v>0</v>
      </c>
    </row>
    <row r="17" spans="1:10" x14ac:dyDescent="0.3">
      <c r="A17" s="1" t="s">
        <v>36</v>
      </c>
      <c r="C17" s="5"/>
    </row>
    <row r="18" spans="1:10" x14ac:dyDescent="0.3">
      <c r="C18" s="5"/>
    </row>
    <row r="19" spans="1:10" x14ac:dyDescent="0.3">
      <c r="C19" s="5"/>
    </row>
    <row r="20" spans="1:10" x14ac:dyDescent="0.3">
      <c r="A20" s="4" t="s">
        <v>34</v>
      </c>
      <c r="B20" s="27" t="s">
        <v>65</v>
      </c>
      <c r="C20" s="5">
        <v>2</v>
      </c>
      <c r="D20" s="36">
        <f>0.5*D6+0.5*D16</f>
        <v>8.3749999999999991E-2</v>
      </c>
      <c r="H20" s="1">
        <f>0.25*D7</f>
        <v>1.0804687500000002E-2</v>
      </c>
      <c r="J20" s="13">
        <f>H20^(1/2)</f>
        <v>0.10394559875242435</v>
      </c>
    </row>
    <row r="21" spans="1:10" x14ac:dyDescent="0.3">
      <c r="A21" s="1" t="s">
        <v>25</v>
      </c>
      <c r="B21" s="25" t="s">
        <v>66</v>
      </c>
      <c r="C21" s="5"/>
    </row>
    <row r="22" spans="1:10" x14ac:dyDescent="0.3">
      <c r="A22" s="1" t="s">
        <v>26</v>
      </c>
      <c r="C22" s="5"/>
    </row>
    <row r="23" spans="1:10" x14ac:dyDescent="0.3">
      <c r="C23" s="5"/>
    </row>
    <row r="24" spans="1:10" x14ac:dyDescent="0.3">
      <c r="A24" s="4" t="s">
        <v>35</v>
      </c>
      <c r="B24" s="37" t="s">
        <v>66</v>
      </c>
      <c r="C24" s="5">
        <v>3</v>
      </c>
      <c r="D24" s="8">
        <f>0.5*D6+0.5*I6</f>
        <v>0.10525000000000001</v>
      </c>
      <c r="H24" s="33">
        <f>0.25*(D7+I7)+0.5*I30</f>
        <v>4.1651187500000006E-2</v>
      </c>
      <c r="J24" s="32">
        <f>H24^(1/2)</f>
        <v>0.20408622564984635</v>
      </c>
    </row>
    <row r="25" spans="1:10" x14ac:dyDescent="0.3">
      <c r="A25" s="1" t="s">
        <v>26</v>
      </c>
      <c r="B25" s="8" t="s">
        <v>68</v>
      </c>
    </row>
    <row r="26" spans="1:10" x14ac:dyDescent="0.3">
      <c r="A26" s="1" t="s">
        <v>37</v>
      </c>
    </row>
    <row r="29" spans="1:10" x14ac:dyDescent="0.3">
      <c r="A29" s="5" t="s">
        <v>38</v>
      </c>
      <c r="I29" s="4"/>
    </row>
    <row r="30" spans="1:10" x14ac:dyDescent="0.3">
      <c r="I30" s="33">
        <f>D4*(D5-D6)*(I5-I6)+E4*(E5-D6)*(J5-I6)+F4*(F5-D6)*(K5-I6)</f>
        <v>4.1607500000000006E-2</v>
      </c>
    </row>
    <row r="32" spans="1:10" x14ac:dyDescent="0.3">
      <c r="A32" s="10" t="s">
        <v>39</v>
      </c>
      <c r="I32" s="21"/>
    </row>
    <row r="38" spans="1:9" x14ac:dyDescent="0.3">
      <c r="A38" s="10" t="s">
        <v>44</v>
      </c>
      <c r="I38" s="19"/>
    </row>
    <row r="39" spans="1:9" x14ac:dyDescent="0.3">
      <c r="I39" s="21">
        <f>I30/(D8*I8)</f>
        <v>0.99857157508716121</v>
      </c>
    </row>
  </sheetData>
  <mergeCells count="4">
    <mergeCell ref="D1:F1"/>
    <mergeCell ref="I1:K1"/>
    <mergeCell ref="D2:E2"/>
    <mergeCell ref="I2:J2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DSMT4" shapeId="5121" r:id="rId4">
          <objectPr defaultSize="0" autoPict="0" r:id="rId5">
            <anchor moveWithCells="1">
              <from>
                <xdr:col>1</xdr:col>
                <xdr:colOff>38100</xdr:colOff>
                <xdr:row>3</xdr:row>
                <xdr:rowOff>38100</xdr:rowOff>
              </from>
              <to>
                <xdr:col>1</xdr:col>
                <xdr:colOff>1857375</xdr:colOff>
                <xdr:row>5</xdr:row>
                <xdr:rowOff>0</xdr:rowOff>
              </to>
            </anchor>
          </objectPr>
        </oleObject>
      </mc:Choice>
      <mc:Fallback>
        <oleObject progId="Equation.DSMT4" shapeId="5121" r:id="rId4"/>
      </mc:Fallback>
    </mc:AlternateContent>
    <mc:AlternateContent xmlns:mc="http://schemas.openxmlformats.org/markup-compatibility/2006">
      <mc:Choice Requires="x14">
        <oleObject progId="Equation.DSMT4" shapeId="5122" r:id="rId6">
          <objectPr defaultSize="0" autoPict="0" r:id="rId7">
            <anchor moveWithCells="1">
              <from>
                <xdr:col>9</xdr:col>
                <xdr:colOff>409575</xdr:colOff>
                <xdr:row>12</xdr:row>
                <xdr:rowOff>228600</xdr:rowOff>
              </from>
              <to>
                <xdr:col>9</xdr:col>
                <xdr:colOff>695325</xdr:colOff>
                <xdr:row>13</xdr:row>
                <xdr:rowOff>209550</xdr:rowOff>
              </to>
            </anchor>
          </objectPr>
        </oleObject>
      </mc:Choice>
      <mc:Fallback>
        <oleObject progId="Equation.DSMT4" shapeId="5122" r:id="rId6"/>
      </mc:Fallback>
    </mc:AlternateContent>
    <mc:AlternateContent xmlns:mc="http://schemas.openxmlformats.org/markup-compatibility/2006">
      <mc:Choice Requires="x14">
        <oleObject progId="Equation.DSMT4" shapeId="5123" r:id="rId8">
          <objectPr defaultSize="0" autoPict="0" r:id="rId9">
            <anchor moveWithCells="1">
              <from>
                <xdr:col>7</xdr:col>
                <xdr:colOff>200025</xdr:colOff>
                <xdr:row>12</xdr:row>
                <xdr:rowOff>219075</xdr:rowOff>
              </from>
              <to>
                <xdr:col>7</xdr:col>
                <xdr:colOff>457200</xdr:colOff>
                <xdr:row>13</xdr:row>
                <xdr:rowOff>219075</xdr:rowOff>
              </to>
            </anchor>
          </objectPr>
        </oleObject>
      </mc:Choice>
      <mc:Fallback>
        <oleObject progId="Equation.DSMT4" shapeId="5123" r:id="rId8"/>
      </mc:Fallback>
    </mc:AlternateContent>
    <mc:AlternateContent xmlns:mc="http://schemas.openxmlformats.org/markup-compatibility/2006">
      <mc:Choice Requires="x14">
        <oleObject progId="Equation.DSMT4" shapeId="5124" r:id="rId10">
          <objectPr defaultSize="0" autoPict="0" r:id="rId11">
            <anchor moveWithCells="1">
              <from>
                <xdr:col>0</xdr:col>
                <xdr:colOff>3200400</xdr:colOff>
                <xdr:row>36</xdr:row>
                <xdr:rowOff>95250</xdr:rowOff>
              </from>
              <to>
                <xdr:col>2</xdr:col>
                <xdr:colOff>552450</xdr:colOff>
                <xdr:row>38</xdr:row>
                <xdr:rowOff>95250</xdr:rowOff>
              </to>
            </anchor>
          </objectPr>
        </oleObject>
      </mc:Choice>
      <mc:Fallback>
        <oleObject progId="Equation.DSMT4" shapeId="5124" r:id="rId10"/>
      </mc:Fallback>
    </mc:AlternateContent>
    <mc:AlternateContent xmlns:mc="http://schemas.openxmlformats.org/markup-compatibility/2006">
      <mc:Choice Requires="x14">
        <oleObject progId="Equation.DSMT4" shapeId="5125" r:id="rId12">
          <objectPr defaultSize="0" autoPict="0" r:id="rId13">
            <anchor moveWithCells="1">
              <from>
                <xdr:col>1</xdr:col>
                <xdr:colOff>0</xdr:colOff>
                <xdr:row>27</xdr:row>
                <xdr:rowOff>238125</xdr:rowOff>
              </from>
              <to>
                <xdr:col>4</xdr:col>
                <xdr:colOff>676275</xdr:colOff>
                <xdr:row>30</xdr:row>
                <xdr:rowOff>104775</xdr:rowOff>
              </to>
            </anchor>
          </objectPr>
        </oleObject>
      </mc:Choice>
      <mc:Fallback>
        <oleObject progId="Equation.DSMT4" shapeId="5125" r:id="rId12"/>
      </mc:Fallback>
    </mc:AlternateContent>
    <mc:AlternateContent xmlns:mc="http://schemas.openxmlformats.org/markup-compatibility/2006">
      <mc:Choice Requires="x14">
        <oleObject progId="Equation.DSMT4" shapeId="5126" r:id="rId14">
          <objectPr defaultSize="0" autoPict="0" r:id="rId15">
            <anchor moveWithCells="1">
              <from>
                <xdr:col>0</xdr:col>
                <xdr:colOff>3209925</xdr:colOff>
                <xdr:row>39</xdr:row>
                <xdr:rowOff>200025</xdr:rowOff>
              </from>
              <to>
                <xdr:col>1</xdr:col>
                <xdr:colOff>1809750</xdr:colOff>
                <xdr:row>42</xdr:row>
                <xdr:rowOff>28575</xdr:rowOff>
              </to>
            </anchor>
          </objectPr>
        </oleObject>
      </mc:Choice>
      <mc:Fallback>
        <oleObject progId="Equation.DSMT4" shapeId="5126" r:id="rId14"/>
      </mc:Fallback>
    </mc:AlternateContent>
    <mc:AlternateContent xmlns:mc="http://schemas.openxmlformats.org/markup-compatibility/2006">
      <mc:Choice Requires="x14">
        <oleObject progId="Equation.DSMT4" shapeId="5127" r:id="rId16">
          <objectPr defaultSize="0" autoPict="0" r:id="rId17">
            <anchor moveWithCells="1">
              <from>
                <xdr:col>1</xdr:col>
                <xdr:colOff>3219450</xdr:colOff>
                <xdr:row>1</xdr:row>
                <xdr:rowOff>238125</xdr:rowOff>
              </from>
              <to>
                <xdr:col>1</xdr:col>
                <xdr:colOff>1781175</xdr:colOff>
                <xdr:row>2</xdr:row>
                <xdr:rowOff>219075</xdr:rowOff>
              </to>
            </anchor>
          </objectPr>
        </oleObject>
      </mc:Choice>
      <mc:Fallback>
        <oleObject progId="Equation.DSMT4" shapeId="5127" r:id="rId16"/>
      </mc:Fallback>
    </mc:AlternateContent>
    <mc:AlternateContent xmlns:mc="http://schemas.openxmlformats.org/markup-compatibility/2006">
      <mc:Choice Requires="x14">
        <oleObject progId="Equation.DSMT4" shapeId="5128" r:id="rId18">
          <objectPr defaultSize="0" autoPict="0" r:id="rId19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247650</xdr:colOff>
                <xdr:row>4</xdr:row>
                <xdr:rowOff>57150</xdr:rowOff>
              </to>
            </anchor>
          </objectPr>
        </oleObject>
      </mc:Choice>
      <mc:Fallback>
        <oleObject progId="Equation.DSMT4" shapeId="5128" r:id="rId18"/>
      </mc:Fallback>
    </mc:AlternateContent>
    <mc:AlternateContent xmlns:mc="http://schemas.openxmlformats.org/markup-compatibility/2006">
      <mc:Choice Requires="x14">
        <oleObject progId="Equation.DSMT4" shapeId="5129" r:id="rId20">
          <objectPr defaultSize="0" autoPict="0" r:id="rId21">
            <anchor moveWithCells="1">
              <from>
                <xdr:col>1</xdr:col>
                <xdr:colOff>9525</xdr:colOff>
                <xdr:row>8</xdr:row>
                <xdr:rowOff>190500</xdr:rowOff>
              </from>
              <to>
                <xdr:col>2</xdr:col>
                <xdr:colOff>47625</xdr:colOff>
                <xdr:row>10</xdr:row>
                <xdr:rowOff>190500</xdr:rowOff>
              </to>
            </anchor>
          </objectPr>
        </oleObject>
      </mc:Choice>
      <mc:Fallback>
        <oleObject progId="Equation.DSMT4" shapeId="5129" r:id="rId20"/>
      </mc:Fallback>
    </mc:AlternateContent>
    <mc:AlternateContent xmlns:mc="http://schemas.openxmlformats.org/markup-compatibility/2006">
      <mc:Choice Requires="x14">
        <oleObject progId="Equation.DSMT4" shapeId="5130" r:id="rId22">
          <objectPr defaultSize="0" autoPict="0" r:id="rId23">
            <anchor moveWithCells="1">
              <from>
                <xdr:col>0</xdr:col>
                <xdr:colOff>0</xdr:colOff>
                <xdr:row>14</xdr:row>
                <xdr:rowOff>0</xdr:rowOff>
              </from>
              <to>
                <xdr:col>0</xdr:col>
                <xdr:colOff>409575</xdr:colOff>
                <xdr:row>15</xdr:row>
                <xdr:rowOff>0</xdr:rowOff>
              </to>
            </anchor>
          </objectPr>
        </oleObject>
      </mc:Choice>
      <mc:Fallback>
        <oleObject progId="Equation.DSMT4" shapeId="5130" r:id="rId22"/>
      </mc:Fallback>
    </mc:AlternateContent>
    <mc:AlternateContent xmlns:mc="http://schemas.openxmlformats.org/markup-compatibility/2006">
      <mc:Choice Requires="x14">
        <oleObject progId="Equation.DSMT4" shapeId="5131" r:id="rId24">
          <objectPr defaultSize="0" autoPict="0" r:id="rId2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809625</xdr:colOff>
                <xdr:row>1</xdr:row>
                <xdr:rowOff>66675</xdr:rowOff>
              </to>
            </anchor>
          </objectPr>
        </oleObject>
      </mc:Choice>
      <mc:Fallback>
        <oleObject progId="Equation.DSMT4" shapeId="5131" r:id="rId24"/>
      </mc:Fallback>
    </mc:AlternateContent>
    <mc:AlternateContent xmlns:mc="http://schemas.openxmlformats.org/markup-compatibility/2006">
      <mc:Choice Requires="x14">
        <oleObject progId="Equation.DSMT4" shapeId="5132" r:id="rId26">
          <objectPr defaultSize="0" autoPict="0" r:id="rId27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5132" r:id="rId26"/>
      </mc:Fallback>
    </mc:AlternateContent>
    <mc:AlternateContent xmlns:mc="http://schemas.openxmlformats.org/markup-compatibility/2006">
      <mc:Choice Requires="x14">
        <oleObject progId="Equation.DSMT4" shapeId="5133" r:id="rId28">
          <objectPr defaultSize="0" autoPict="0" r:id="rId29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5133" r:id="rId28"/>
      </mc:Fallback>
    </mc:AlternateContent>
    <mc:AlternateContent xmlns:mc="http://schemas.openxmlformats.org/markup-compatibility/2006">
      <mc:Choice Requires="x14">
        <oleObject progId="Equation.DSMT4" shapeId="5134" r:id="rId30">
          <objectPr defaultSize="0" autoPict="0" r:id="rId31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5134" r:id="rId30"/>
      </mc:Fallback>
    </mc:AlternateContent>
    <mc:AlternateContent xmlns:mc="http://schemas.openxmlformats.org/markup-compatibility/2006">
      <mc:Choice Requires="x14">
        <oleObject progId="Equation.DSMT4" shapeId="5135" r:id="rId32">
          <objectPr defaultSize="0" autoPict="0" r:id="rId33">
            <anchor moveWithCells="1">
              <from>
                <xdr:col>0</xdr:col>
                <xdr:colOff>0</xdr:colOff>
                <xdr:row>12</xdr:row>
                <xdr:rowOff>0</xdr:rowOff>
              </from>
              <to>
                <xdr:col>0</xdr:col>
                <xdr:colOff>1066800</xdr:colOff>
                <xdr:row>13</xdr:row>
                <xdr:rowOff>76200</xdr:rowOff>
              </to>
            </anchor>
          </objectPr>
        </oleObject>
      </mc:Choice>
      <mc:Fallback>
        <oleObject progId="Equation.DSMT4" shapeId="5135" r:id="rId32"/>
      </mc:Fallback>
    </mc:AlternateContent>
    <mc:AlternateContent xmlns:mc="http://schemas.openxmlformats.org/markup-compatibility/2006">
      <mc:Choice Requires="x14">
        <oleObject progId="Equation.DSMT4" shapeId="5136" r:id="rId34">
          <objectPr defaultSize="0" autoPict="0" r:id="rId35">
            <anchor moveWithCells="1">
              <from>
                <xdr:col>0</xdr:col>
                <xdr:colOff>3200400</xdr:colOff>
                <xdr:row>10</xdr:row>
                <xdr:rowOff>190500</xdr:rowOff>
              </from>
              <to>
                <xdr:col>2</xdr:col>
                <xdr:colOff>28575</xdr:colOff>
                <xdr:row>12</xdr:row>
                <xdr:rowOff>200025</xdr:rowOff>
              </to>
            </anchor>
          </objectPr>
        </oleObject>
      </mc:Choice>
      <mc:Fallback>
        <oleObject progId="Equation.DSMT4" shapeId="5136" r:id="rId34"/>
      </mc:Fallback>
    </mc:AlternateContent>
    <mc:AlternateContent xmlns:mc="http://schemas.openxmlformats.org/markup-compatibility/2006">
      <mc:Choice Requires="x14">
        <oleObject progId="Equation.DSMT4" shapeId="5137" r:id="rId36">
          <objectPr defaultSize="0" autoPict="0" r:id="rId37">
            <anchor moveWithCells="1">
              <from>
                <xdr:col>1</xdr:col>
                <xdr:colOff>76200</xdr:colOff>
                <xdr:row>13</xdr:row>
                <xdr:rowOff>66675</xdr:rowOff>
              </from>
              <to>
                <xdr:col>1</xdr:col>
                <xdr:colOff>914400</xdr:colOff>
                <xdr:row>14</xdr:row>
                <xdr:rowOff>209550</xdr:rowOff>
              </to>
            </anchor>
          </objectPr>
        </oleObject>
      </mc:Choice>
      <mc:Fallback>
        <oleObject progId="Equation.DSMT4" shapeId="5137" r:id="rId36"/>
      </mc:Fallback>
    </mc:AlternateContent>
    <mc:AlternateContent xmlns:mc="http://schemas.openxmlformats.org/markup-compatibility/2006">
      <mc:Choice Requires="x14">
        <oleObject progId="Equation.DSMT4" shapeId="5138" r:id="rId38">
          <objectPr defaultSize="0" autoPict="0" r:id="rId39">
            <anchor moveWithCells="1">
              <from>
                <xdr:col>1</xdr:col>
                <xdr:colOff>1162050</xdr:colOff>
                <xdr:row>5</xdr:row>
                <xdr:rowOff>209550</xdr:rowOff>
              </from>
              <to>
                <xdr:col>1</xdr:col>
                <xdr:colOff>1476375</xdr:colOff>
                <xdr:row>7</xdr:row>
                <xdr:rowOff>28575</xdr:rowOff>
              </to>
            </anchor>
          </objectPr>
        </oleObject>
      </mc:Choice>
      <mc:Fallback>
        <oleObject progId="Equation.DSMT4" shapeId="5138" r:id="rId38"/>
      </mc:Fallback>
    </mc:AlternateContent>
    <mc:AlternateContent xmlns:mc="http://schemas.openxmlformats.org/markup-compatibility/2006">
      <mc:Choice Requires="x14">
        <oleObject progId="Equation.DSMT4" shapeId="5139" r:id="rId40">
          <objectPr defaultSize="0" autoPict="0" r:id="rId41">
            <anchor moveWithCells="1">
              <from>
                <xdr:col>1</xdr:col>
                <xdr:colOff>1162050</xdr:colOff>
                <xdr:row>7</xdr:row>
                <xdr:rowOff>57150</xdr:rowOff>
              </from>
              <to>
                <xdr:col>1</xdr:col>
                <xdr:colOff>1457325</xdr:colOff>
                <xdr:row>8</xdr:row>
                <xdr:rowOff>114300</xdr:rowOff>
              </to>
            </anchor>
          </objectPr>
        </oleObject>
      </mc:Choice>
      <mc:Fallback>
        <oleObject progId="Equation.DSMT4" shapeId="5139" r:id="rId4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SIMPLE PR</vt:lpstr>
      <vt:lpstr>RiskReturn</vt:lpstr>
      <vt:lpstr>Hedging</vt:lpstr>
      <vt:lpstr>Hedging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fmi</cp:lastModifiedBy>
  <dcterms:created xsi:type="dcterms:W3CDTF">2013-12-17T20:13:31Z</dcterms:created>
  <dcterms:modified xsi:type="dcterms:W3CDTF">2018-01-19T12:52:53Z</dcterms:modified>
</cp:coreProperties>
</file>